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DCG\share\AUDIT\Audits in Process\Current Forms\2022 NEW FORMS\Form 102\Rev 040126\"/>
    </mc:Choice>
  </mc:AlternateContent>
  <xr:revisionPtr revIDLastSave="0" documentId="13_ncr:1_{F7682C71-A114-41CF-A7A3-F13B12DD0A20}" xr6:coauthVersionLast="47" xr6:coauthVersionMax="47" xr10:uidLastSave="{00000000-0000-0000-0000-000000000000}"/>
  <bookViews>
    <workbookView xWindow="-120" yWindow="-120" windowWidth="29040" windowHeight="15720" xr2:uid="{00000000-000D-0000-FFFF-FFFF00000000}"/>
  </bookViews>
  <sheets>
    <sheet name="Form 102" sheetId="1" r:id="rId1"/>
  </sheets>
  <definedNames>
    <definedName name="_xlnm.Print_Area" localSheetId="0">'Form 102'!$A$1:$J$181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I62" i="1"/>
  <c r="G62" i="1"/>
  <c r="E62" i="1"/>
  <c r="C62" i="1"/>
  <c r="J154" i="1"/>
  <c r="J149" i="1"/>
  <c r="J150" i="1" s="1"/>
  <c r="J138" i="1"/>
  <c r="J142" i="1" s="1"/>
  <c r="J158" i="1" s="1"/>
  <c r="J114" i="1"/>
  <c r="J111" i="1"/>
  <c r="J101" i="1"/>
  <c r="J90" i="1"/>
  <c r="J85" i="1"/>
  <c r="J78" i="1"/>
  <c r="J71" i="1"/>
  <c r="J60" i="1"/>
  <c r="J94" i="1" l="1"/>
  <c r="J117" i="1" s="1"/>
  <c r="J118" i="1" s="1"/>
  <c r="J159" i="1"/>
  <c r="J39" i="1"/>
  <c r="J33" i="1"/>
  <c r="J35" i="1" s="1"/>
  <c r="J40" i="1" s="1"/>
  <c r="G174" i="1"/>
  <c r="G172" i="1"/>
  <c r="H42" i="1" l="1"/>
  <c r="H43" i="1"/>
  <c r="J105" i="1"/>
  <c r="J106" i="1" s="1"/>
  <c r="H120" i="1" s="1"/>
  <c r="H139" i="1"/>
  <c r="J46" i="1" l="1"/>
  <c r="J48" i="1" s="1"/>
  <c r="I162" i="1"/>
  <c r="G162" i="1"/>
  <c r="E162" i="1"/>
  <c r="C162" i="1"/>
  <c r="I126" i="1"/>
  <c r="G126" i="1"/>
  <c r="E126" i="1"/>
  <c r="C126" i="1"/>
  <c r="I50" i="1"/>
  <c r="G50" i="1"/>
  <c r="E50" i="1"/>
  <c r="C50" i="1"/>
  <c r="C95" i="1"/>
  <c r="E95" i="1"/>
  <c r="G95" i="1"/>
  <c r="H91" i="1" l="1"/>
  <c r="H161" i="1"/>
  <c r="I95" i="1" l="1"/>
</calcChain>
</file>

<file path=xl/sharedStrings.xml><?xml version="1.0" encoding="utf-8"?>
<sst xmlns="http://schemas.openxmlformats.org/spreadsheetml/2006/main" count="286" uniqueCount="261">
  <si>
    <t>Mail To:
VDACS                                                                                                                                                                                                                                                      OCRP
PO Box 526
Richmond, VA 23218</t>
  </si>
  <si>
    <t>COMMONWEALTH OF VIRGINIA</t>
  </si>
  <si>
    <t>DEPARTMENT OF AGRICULTURE AND CONSUMER SERVICES</t>
  </si>
  <si>
    <t>OFFICE OF CHARITABLE AND REGULATORY PROGRAMS</t>
  </si>
  <si>
    <t xml:space="preserve">Select the Quarter that is being </t>
  </si>
  <si>
    <t>1st</t>
  </si>
  <si>
    <t>2nd</t>
  </si>
  <si>
    <t>3rd</t>
  </si>
  <si>
    <t>4th</t>
  </si>
  <si>
    <t>reported</t>
  </si>
  <si>
    <t>1/1 thru 3/31</t>
  </si>
  <si>
    <t>4/1 thru 6/30</t>
  </si>
  <si>
    <t>7/1 thru 9/30</t>
  </si>
  <si>
    <t>10/1 thru 12/31</t>
  </si>
  <si>
    <t>June 1st</t>
  </si>
  <si>
    <t>Sept. 1st</t>
  </si>
  <si>
    <t>Dec. 1st</t>
  </si>
  <si>
    <t>March 1st</t>
  </si>
  <si>
    <r>
      <t xml:space="preserve">" </t>
    </r>
    <r>
      <rPr>
        <b/>
        <sz val="12"/>
        <rFont val="Arial"/>
        <family val="2"/>
      </rPr>
      <t>X</t>
    </r>
    <r>
      <rPr>
        <b/>
        <sz val="9"/>
        <rFont val="Arial"/>
        <family val="2"/>
      </rPr>
      <t xml:space="preserve"> " the Reported Quarter</t>
    </r>
  </si>
  <si>
    <t>Year</t>
  </si>
  <si>
    <t>ORGANIZATION INFORMATION</t>
  </si>
  <si>
    <r>
      <t xml:space="preserve">If this organization is either a Volunteer Fire Department or Rescue Squad enter </t>
    </r>
    <r>
      <rPr>
        <b/>
        <sz val="12"/>
        <rFont val="Arial"/>
        <family val="2"/>
      </rPr>
      <t xml:space="preserve">X </t>
    </r>
    <r>
      <rPr>
        <sz val="10"/>
        <rFont val="Arial"/>
        <family val="2"/>
      </rPr>
      <t xml:space="preserve">in the adjacent box 
</t>
    </r>
  </si>
  <si>
    <t>Organization Name</t>
  </si>
  <si>
    <t>OCRP No.</t>
  </si>
  <si>
    <t>Mailing Address</t>
  </si>
  <si>
    <t>City</t>
  </si>
  <si>
    <t>State</t>
  </si>
  <si>
    <t>Zip</t>
  </si>
  <si>
    <t>Business Phone</t>
  </si>
  <si>
    <t>E-Mail</t>
  </si>
  <si>
    <t>Contact Person</t>
  </si>
  <si>
    <t xml:space="preserve">Daytime Phone </t>
  </si>
  <si>
    <r>
      <t xml:space="preserve">PART 1 - RECEIPTS - </t>
    </r>
    <r>
      <rPr>
        <i/>
        <sz val="9"/>
        <rFont val="Arial"/>
        <family val="2"/>
      </rPr>
      <t>Electronic Devices are reported in Part 6A</t>
    </r>
  </si>
  <si>
    <t>1.</t>
  </si>
  <si>
    <t>Bingo Paper Sales Before Discounts</t>
  </si>
  <si>
    <t>2.</t>
  </si>
  <si>
    <t>Electronic Bingo Device Sales Before Discounts</t>
  </si>
  <si>
    <t>3.</t>
  </si>
  <si>
    <t>Bingo Session Instant Bingo, Seal Cards, Pull Tab Sales</t>
  </si>
  <si>
    <t>4.</t>
  </si>
  <si>
    <t>Bingo Session Treasure Chests and Raffle Sales</t>
  </si>
  <si>
    <t>5.</t>
  </si>
  <si>
    <r>
      <t>Bingo Session Miscellaneous Sales</t>
    </r>
    <r>
      <rPr>
        <sz val="9"/>
        <rFont val="Arial"/>
        <family val="2"/>
      </rPr>
      <t xml:space="preserve"> (</t>
    </r>
    <r>
      <rPr>
        <i/>
        <sz val="9"/>
        <rFont val="Arial"/>
        <family val="2"/>
      </rPr>
      <t>Daubers, Tape, etc.)</t>
    </r>
  </si>
  <si>
    <t>6.</t>
  </si>
  <si>
    <t xml:space="preserve">TOTAL RECEIPTS FOR BINGO SESSIONS                                                          </t>
  </si>
  <si>
    <t>7.</t>
  </si>
  <si>
    <t>Bingo Session Discounts Given</t>
  </si>
  <si>
    <t>8.</t>
  </si>
  <si>
    <t xml:space="preserve">ADJUSTED RECEIPTS FOR BINGO SESSIONS                                                          </t>
  </si>
  <si>
    <t>9.</t>
  </si>
  <si>
    <t>a. Raffles Conducted Outside of Bingo Sessions</t>
  </si>
  <si>
    <t>c. Texas Hold'em Poker Tournaments</t>
  </si>
  <si>
    <t>d. Total Line 9a + Line 9b + Line 9c                                                                                      .</t>
  </si>
  <si>
    <t>10.</t>
  </si>
  <si>
    <t xml:space="preserve">TOTAL RECEIPTS FOR QUARTER                                                             </t>
  </si>
  <si>
    <t>(Line 8 + 9d)</t>
  </si>
  <si>
    <t>PART 7 - FEES - Bingo Sessions, Raffles, Paper Pull-Tabs and Texas Hold'em Poker Tournaments</t>
  </si>
  <si>
    <t>59.</t>
  </si>
  <si>
    <t>(Line 10 x 0.25%)</t>
  </si>
  <si>
    <t>d. Late Fees</t>
  </si>
  <si>
    <t>($25 per day after due date)</t>
  </si>
  <si>
    <t>e. TOTAL FEES DUE WITH REPORT</t>
  </si>
  <si>
    <r>
      <t xml:space="preserve">f. Account Balance Carried Forward - </t>
    </r>
    <r>
      <rPr>
        <b/>
        <i/>
        <sz val="9"/>
        <rFont val="Arial"/>
        <family val="2"/>
      </rPr>
      <t>Enter a Credit as a negative amount</t>
    </r>
  </si>
  <si>
    <t>g. TOTAL AMOUNT DUE</t>
  </si>
  <si>
    <t>h. Amount Remitted with Report</t>
  </si>
  <si>
    <t>Quarter</t>
  </si>
  <si>
    <t>OCRP#</t>
  </si>
  <si>
    <t>ORG NAME</t>
  </si>
  <si>
    <r>
      <t xml:space="preserve">PART 2 - PRIZES - </t>
    </r>
    <r>
      <rPr>
        <i/>
        <sz val="9"/>
        <rFont val="Arial"/>
        <family val="2"/>
      </rPr>
      <t>Electronic Device Prizes are Reported in Part 6A</t>
    </r>
  </si>
  <si>
    <t>11.</t>
  </si>
  <si>
    <t xml:space="preserve">a.  Bingo Games </t>
  </si>
  <si>
    <t>b.  Bingo Session Instant Bingo, Seal Cards, Pull-Tabs</t>
  </si>
  <si>
    <t xml:space="preserve">c.  Bingo Session Treasure Chests and Raffles </t>
  </si>
  <si>
    <t>d.  Bingo Session Door Prizes</t>
  </si>
  <si>
    <t>e.  Raffles Conducted Outside of Bingo Sessions</t>
  </si>
  <si>
    <t>f.  Paper Instant Bingo, Seal Cards, Pull Tabs Sold
    Outside Bingo Sessions</t>
  </si>
  <si>
    <t>g. Texas Hold'em Poker Tournaments</t>
  </si>
  <si>
    <t>h.  TOTAL PRIZES AWARDED</t>
  </si>
  <si>
    <t>(Lines 11a thru 11g)</t>
  </si>
  <si>
    <t>PART 3 - EXPENSES- Bingo Sessions, Raffles, Texas Hold'em Poker Tournaments and Paper Pull Tabs</t>
  </si>
  <si>
    <r>
      <t>Part 3A - Bingo Session Expenses -</t>
    </r>
    <r>
      <rPr>
        <b/>
        <sz val="9"/>
        <rFont val="Arial"/>
        <family val="2"/>
      </rPr>
      <t xml:space="preserve"> </t>
    </r>
    <r>
      <rPr>
        <i/>
        <sz val="9"/>
        <rFont val="Arial"/>
        <family val="2"/>
      </rPr>
      <t>If no Bingo Session Expenses, skip to Part 3B</t>
    </r>
  </si>
  <si>
    <t>12.</t>
  </si>
  <si>
    <t xml:space="preserve">a. Cash Payments from Funds at Bingo Sessions  </t>
  </si>
  <si>
    <t xml:space="preserve">b. Cash Shortage or Overage  (If this is overage, enter as a negative amount)  </t>
  </si>
  <si>
    <t xml:space="preserve">c.  Payments to Registered Suppliers </t>
  </si>
  <si>
    <t>d.  Bingo Hall Lease Payments</t>
  </si>
  <si>
    <t>e. All Other Bingo Session  Expenses</t>
  </si>
  <si>
    <t xml:space="preserve">f. TOTAL BINGO SESSION EXPENSES                          </t>
  </si>
  <si>
    <t>(Lines 12a thru 12e)</t>
  </si>
  <si>
    <t>13.</t>
  </si>
  <si>
    <t xml:space="preserve">a. Cash Shortage or Overage (If this is overage, enter as a negative amount)  </t>
  </si>
  <si>
    <t>b. Payments to Registered Suppliers for Supplies Outside of Bingo Sessions</t>
  </si>
  <si>
    <t>c. Raffle Supplies</t>
  </si>
  <si>
    <t>d. Lease Payments Made for Gaming Activities Outside of Bingo Sessions</t>
  </si>
  <si>
    <t>e. All Other Outside Bingo Gaming Expenses</t>
  </si>
  <si>
    <t xml:space="preserve">f. TOTAL OUTSIDE BINGO SESSION EXPENSES       </t>
  </si>
  <si>
    <t>(Lines 13a thru 13e)</t>
  </si>
  <si>
    <r>
      <t xml:space="preserve">Part 3C - Texas Hold'em Poker Tournament Expenses - </t>
    </r>
    <r>
      <rPr>
        <sz val="9"/>
        <rFont val="Arial"/>
        <family val="2"/>
      </rPr>
      <t>If no Texas Hold'em Expenses, skip to Part 3D</t>
    </r>
  </si>
  <si>
    <t>14.</t>
  </si>
  <si>
    <t>e. All Other Texas Hold'em Poker Tournament Expenses</t>
  </si>
  <si>
    <t>f. TOTAL TEXAS HOLD'EM POKER TOURNAMENT EXPENSES</t>
  </si>
  <si>
    <t>(Lines 14a thru 14e)</t>
  </si>
  <si>
    <r>
      <t xml:space="preserve">Part 3D - General Disbursements- </t>
    </r>
    <r>
      <rPr>
        <i/>
        <sz val="9"/>
        <rFont val="Arial"/>
        <family val="2"/>
      </rPr>
      <t>Electronic Device Expenses are Reported in Part 6A</t>
    </r>
  </si>
  <si>
    <t>15.</t>
  </si>
  <si>
    <t>a.  Use of Proceeds Internal Disbursements</t>
  </si>
  <si>
    <t>b.  Use of Proceeds External Donations</t>
  </si>
  <si>
    <t>c.  Use of Proceeds Transfers to Restricted Account</t>
  </si>
  <si>
    <t xml:space="preserve">d. TOTAL USE OF PROCEEDS- (UOP)                                                        </t>
  </si>
  <si>
    <t>(Lines 15a thru 15c)</t>
  </si>
  <si>
    <t xml:space="preserve">For informational purposes, this quarter's UOP requirement for this portion that must be met by December 31st based on reported receipts is: </t>
  </si>
  <si>
    <t>16.</t>
  </si>
  <si>
    <t>Payments to Office of Charitable and Regulatory Programs</t>
  </si>
  <si>
    <t>17.</t>
  </si>
  <si>
    <t>Business Disbursements</t>
  </si>
  <si>
    <t>18.</t>
  </si>
  <si>
    <t xml:space="preserve">TOTAL DISBURSEMENTS (Prizes &amp; Expenses)                                   </t>
  </si>
  <si>
    <r>
      <t>PART 4 - CASH RECONCILIATION-</t>
    </r>
    <r>
      <rPr>
        <i/>
        <sz val="9"/>
        <rFont val="Arial"/>
        <family val="2"/>
      </rPr>
      <t xml:space="preserve"> Electronic Device Cash Reconciliation is Reported in Part 6B</t>
    </r>
  </si>
  <si>
    <t>19.</t>
  </si>
  <si>
    <t>Beginning Reconciled Bank Balance  (Ending Reconciled Bank Balance from Previous Report)</t>
  </si>
  <si>
    <t>20.</t>
  </si>
  <si>
    <t>a. Beginning Bingo Session Cash on Hand</t>
  </si>
  <si>
    <t>b. Beginning Other Cash on Hand</t>
  </si>
  <si>
    <t xml:space="preserve">c. Total  Beginning Cash on Hand                          </t>
  </si>
  <si>
    <t>(Lines 20a + 20b)</t>
  </si>
  <si>
    <t>21.</t>
  </si>
  <si>
    <t>Returned Checks Collected  -   (Redeposit of Bad Checks)</t>
  </si>
  <si>
    <t>22.</t>
  </si>
  <si>
    <t xml:space="preserve">Earned Interest Income </t>
  </si>
  <si>
    <t>23.</t>
  </si>
  <si>
    <t>Deposits from Non-Gaming Sources</t>
  </si>
  <si>
    <t>24.</t>
  </si>
  <si>
    <t xml:space="preserve">Total Receipts for Quarter                                                                            </t>
  </si>
  <si>
    <t>(Part 1, Line 10)</t>
  </si>
  <si>
    <t>25.</t>
  </si>
  <si>
    <t xml:space="preserve">TOTAL FUNDS AVAILABLE   </t>
  </si>
  <si>
    <t>26.</t>
  </si>
  <si>
    <r>
      <t xml:space="preserve">      ENDING BANK BALANCE
</t>
    </r>
    <r>
      <rPr>
        <sz val="10"/>
        <rFont val="Arial"/>
        <family val="2"/>
      </rPr>
      <t>a.  Bank Statement Balance -End of Quarter</t>
    </r>
  </si>
  <si>
    <t>b.  Add Deposits in Transit</t>
  </si>
  <si>
    <t>c. Outstanding Checks</t>
  </si>
  <si>
    <r>
      <t xml:space="preserve">d.  </t>
    </r>
    <r>
      <rPr>
        <b/>
        <sz val="10"/>
        <rFont val="Arial"/>
        <family val="2"/>
      </rPr>
      <t xml:space="preserve">ENDING RECONCILED BANK BALANCE                </t>
    </r>
  </si>
  <si>
    <t>27.</t>
  </si>
  <si>
    <t>a. Ending Bingo Session Cash on Hand</t>
  </si>
  <si>
    <t>b. Ending Other Cash on Hand</t>
  </si>
  <si>
    <t xml:space="preserve">c. Total  Ending Cash on Hand   </t>
  </si>
  <si>
    <t xml:space="preserve"> (Lines 27a + 27b)</t>
  </si>
  <si>
    <t>28</t>
  </si>
  <si>
    <t xml:space="preserve">Returned Checks from Players  </t>
  </si>
  <si>
    <t>29</t>
  </si>
  <si>
    <t>Bank Charges</t>
  </si>
  <si>
    <t>30</t>
  </si>
  <si>
    <t xml:space="preserve">Total Disbursements for Quarter                                                                           </t>
  </si>
  <si>
    <t>(Part 3D, Line 18)</t>
  </si>
  <si>
    <t>31</t>
  </si>
  <si>
    <t xml:space="preserve">TOTAL FUNDS ACCOUNTED FOR                 </t>
  </si>
  <si>
    <t>Line 25 must equal Line 31 for this report to be in balance</t>
  </si>
  <si>
    <t>REPORT IS OUT OF BALANCE BY</t>
  </si>
  <si>
    <t>PART 5 - BINGO SESSION REQUIRED INFORMATION</t>
  </si>
  <si>
    <t>33.</t>
  </si>
  <si>
    <t>a.  Bingo Player Count</t>
  </si>
  <si>
    <t>b.  All Progressive Bingo Game Receipts</t>
  </si>
  <si>
    <t>PART 6 - ELECTRONIC DEVICE RECEIPTS AND EXPENSES</t>
  </si>
  <si>
    <t>Part 6A - Electronic Device Receipts and Expenses</t>
  </si>
  <si>
    <t>34.</t>
  </si>
  <si>
    <t>Electronic Device  Instant Bingo, Seal Cards, Pull Tab Ticket Sales</t>
  </si>
  <si>
    <t>35.</t>
  </si>
  <si>
    <t>Electronic Device  Instant Bingo, Seal Cards, Pull Tab Prizes Paid</t>
  </si>
  <si>
    <t>36.</t>
  </si>
  <si>
    <t>Cash Shortage or Overage (If this is overage, enter as a negative amount)</t>
  </si>
  <si>
    <t>37.</t>
  </si>
  <si>
    <t>Payments to Registered  Manufacturers for Electronic Device Rentals</t>
  </si>
  <si>
    <t>38.</t>
  </si>
  <si>
    <t>All Other Electronic Device Expenses</t>
  </si>
  <si>
    <t>39.</t>
  </si>
  <si>
    <t xml:space="preserve">  a. Use of Proceeds Internal Disbursements</t>
  </si>
  <si>
    <t xml:space="preserve">  b. Use of Proceeds External Donations</t>
  </si>
  <si>
    <t xml:space="preserve">  c. Use of Proceeds Transfers to Restricted Account</t>
  </si>
  <si>
    <t xml:space="preserve">  d. TOTAL USE OF PROCEEDS (UOP)</t>
  </si>
  <si>
    <t>(Lines 39a thru 39c)</t>
  </si>
  <si>
    <t>(Line 34-35) * .20</t>
  </si>
  <si>
    <t>40.</t>
  </si>
  <si>
    <t>41.</t>
  </si>
  <si>
    <t>42.</t>
  </si>
  <si>
    <t>TOTAL DISBURSEMENTS (Prizes &amp; Expenses)</t>
  </si>
  <si>
    <t>Part 6B- Electronic Device Cash Reconciliation</t>
  </si>
  <si>
    <t>43.</t>
  </si>
  <si>
    <t>44.</t>
  </si>
  <si>
    <t>Beginning Electronic Devices  Cash on Hand (Pull Tabs)</t>
  </si>
  <si>
    <t>45.</t>
  </si>
  <si>
    <t>Returned Checks Collected - (Redeposit of bad checks)</t>
  </si>
  <si>
    <t>46.</t>
  </si>
  <si>
    <t>Earned Interest Income</t>
  </si>
  <si>
    <t>47.</t>
  </si>
  <si>
    <t>48.</t>
  </si>
  <si>
    <t xml:space="preserve">Total Receipts  </t>
  </si>
  <si>
    <t>(Part 6A, Line 34)</t>
  </si>
  <si>
    <t>49.</t>
  </si>
  <si>
    <t>TOTAL FUNDS AVAILABLE</t>
  </si>
  <si>
    <t>(Lines 43 thru 48)</t>
  </si>
  <si>
    <t>50.</t>
  </si>
  <si>
    <t>a.  Bank Statement Balance - End Of Quarter</t>
  </si>
  <si>
    <t>b.  Deposits in Transit</t>
  </si>
  <si>
    <t>c.  Outstanding Checks</t>
  </si>
  <si>
    <t xml:space="preserve">d.  ENDING RECONCILED BANK BALANCE         </t>
  </si>
  <si>
    <t>51.</t>
  </si>
  <si>
    <t xml:space="preserve">Ending Electronic Devices  Cash on Hand </t>
  </si>
  <si>
    <t>52.</t>
  </si>
  <si>
    <t>53.</t>
  </si>
  <si>
    <t>54.</t>
  </si>
  <si>
    <t xml:space="preserve">TOTAL  DISBURSEMENTS </t>
  </si>
  <si>
    <t>(Part 6A, Line 42)</t>
  </si>
  <si>
    <t>55.</t>
  </si>
  <si>
    <t>TOTAL FUNDS ACCOUNTED FOR</t>
  </si>
  <si>
    <t>Line 49 must equal Line 55 for this report to be in balance</t>
  </si>
  <si>
    <t>56.</t>
  </si>
  <si>
    <t>Indicate below any manufacturer providing Electronic Devices for the year:</t>
  </si>
  <si>
    <t xml:space="preserve">       Arrow International, Inc. </t>
  </si>
  <si>
    <t>eTabs, Inc.</t>
  </si>
  <si>
    <t xml:space="preserve">       Grover Gaming, Inc.</t>
  </si>
  <si>
    <t xml:space="preserve">                  Creative Game Technologies, LLC</t>
  </si>
  <si>
    <t>TicTabs, LLC</t>
  </si>
  <si>
    <t xml:space="preserve">       Other (Please Specify) ___________________________________________________</t>
  </si>
  <si>
    <t>58.</t>
  </si>
  <si>
    <t xml:space="preserve">a. Electronic Device Audit and Administrative Fees </t>
  </si>
  <si>
    <t xml:space="preserve"> I, the undersigned, do hereby swear or affirm that the figures and statements on these pages and on the attachments are true, full, and correct to the best of my knowledge and belief.</t>
  </si>
  <si>
    <t xml:space="preserve">Signature of President or Designee </t>
  </si>
  <si>
    <t>Date:</t>
  </si>
  <si>
    <t>Print Name:</t>
  </si>
  <si>
    <t>Title:</t>
  </si>
  <si>
    <r>
      <t xml:space="preserve">Part 3B - Gaming Conducted Outside of Bingo Sessions- </t>
    </r>
    <r>
      <rPr>
        <i/>
        <sz val="9"/>
        <rFont val="Arial"/>
        <family val="2"/>
      </rPr>
      <t>If no expenses for raffles or paper pull tabs sold outside of bingo sessions, skip to Part 3C</t>
    </r>
    <r>
      <rPr>
        <b/>
        <sz val="12"/>
        <rFont val="Arial"/>
        <family val="2"/>
      </rPr>
      <t xml:space="preserve">. </t>
    </r>
    <r>
      <rPr>
        <i/>
        <sz val="9"/>
        <rFont val="Arial"/>
        <family val="2"/>
      </rPr>
      <t>Do not include Texas Hold'em Poker Tournament Expenses here.</t>
    </r>
  </si>
  <si>
    <t>Part 6C - Electronic Device Information</t>
  </si>
  <si>
    <t xml:space="preserve">Electronic Device Additional Fee - § 18.2-340.31(D) Requires the .25% of adjusted gross receipts shall be paid by the electronic gaming  manufacturer. </t>
  </si>
  <si>
    <t>b. Paper Instant Bingo, Seal Cards, Pull Tabs Sold Outside Bingo Sessions</t>
  </si>
  <si>
    <t xml:space="preserve">c. Total Fees Due on Gross Receipts                                                    </t>
  </si>
  <si>
    <t>Electronic Device Calculated Fees:  This information is provided based on information reported on lines 34 and 35.  Typically the manufacturer will assume responsibility to remit the Audit and Administrative fees on your behalf. If your agreement with the manufacturer requires you to remit the Audit and Administrative fees, do not remit with this report.  Remit separately with a "Form 102V, Electronic Device Fee Voucher".  The voucher may be found on the VDACS website.</t>
  </si>
  <si>
    <t xml:space="preserve">                  Archer Gaming, LLC/Powerhouse VA</t>
  </si>
  <si>
    <t>(Lines 1 thru 5)</t>
  </si>
  <si>
    <t>(Lines 6 - 7)</t>
  </si>
  <si>
    <t>(Lines 9a thru 9c)</t>
  </si>
  <si>
    <r>
      <t>a. Audit and Administrative Fee Based on Gross Receipts-</t>
    </r>
    <r>
      <rPr>
        <i/>
        <sz val="8"/>
        <rFont val="Arial"/>
        <family val="2"/>
      </rPr>
      <t>Volunteer Fire Department or Rescue Squad Organizations are exempt from these fees</t>
    </r>
  </si>
  <si>
    <r>
      <rPr>
        <sz val="9"/>
        <rFont val="Arial"/>
        <family val="2"/>
      </rPr>
      <t>b. Additional Fee Based on Gross Receipts -</t>
    </r>
    <r>
      <rPr>
        <i/>
        <sz val="8"/>
        <rFont val="Arial"/>
        <family val="2"/>
      </rPr>
      <t>Volunteer Fire Department or Rescue Squad Organizations are exempt from these fees</t>
    </r>
    <r>
      <rPr>
        <sz val="9"/>
        <rFont val="Arial"/>
        <family val="2"/>
      </rPr>
      <t xml:space="preserve">  
</t>
    </r>
    <r>
      <rPr>
        <b/>
        <sz val="9"/>
        <rFont val="Arial"/>
        <family val="2"/>
      </rPr>
      <t>NOTE: Total fee of 0.75% remains unchanged.</t>
    </r>
    <r>
      <rPr>
        <b/>
        <sz val="8"/>
        <rFont val="Arial"/>
        <family val="2"/>
      </rPr>
      <t xml:space="preserve"> </t>
    </r>
    <r>
      <rPr>
        <sz val="8"/>
        <rFont val="Arial"/>
        <family val="2"/>
      </rPr>
      <t xml:space="preserve">              </t>
    </r>
  </si>
  <si>
    <t>(Lines 59a + 59b)</t>
  </si>
  <si>
    <t>(Line 10 x 0.50%)</t>
  </si>
  <si>
    <t>(Lines 59c + 59d)</t>
  </si>
  <si>
    <t>(Lines 59e + 59f)</t>
  </si>
  <si>
    <t>b. Payments to Registered Suppliers for Texas Hold'em Poker Supplies</t>
  </si>
  <si>
    <t>c. Texas Hold'em Poker Tournament Hall Lease Payments</t>
  </si>
  <si>
    <t>d. Payments to Registered Texas Hold'em Poker Tournament Operators</t>
  </si>
  <si>
    <t>(Lines 11h + 12f + 13f + 14f + 15d + 16 + 17)</t>
  </si>
  <si>
    <t>(Line 10 x .10)</t>
  </si>
  <si>
    <t>(Lines 19 + 20c + 21 + 22 + 23 + 24)</t>
  </si>
  <si>
    <t xml:space="preserve"> (Line 26a + 26b - 26c)</t>
  </si>
  <si>
    <t>(Lines 26d + 27c + 28 + 29 + 30)</t>
  </si>
  <si>
    <t>(Lines 35 + 36 + 37 + 38 + 39d + 40 + 41)</t>
  </si>
  <si>
    <t>(Line 50a + 50b - 50c)</t>
  </si>
  <si>
    <t>(Line 50d + 51 + 52 + 53 + 54)</t>
  </si>
  <si>
    <t>(Line 34 - 35) * 0.50%</t>
  </si>
  <si>
    <t>(Line 34 - 35) * 0.25%</t>
  </si>
  <si>
    <t>b. Electronic Device Fees for Manufacturer's required 0.25%</t>
  </si>
  <si>
    <t>NOTE: While the manufacturer may pay the audit and administrative fee, it is the sole responsibility of the organization to ensure the audit and adminstrative fee is paid in full pursuant to 11VAC-20-20-100(C) of the Charitable Gaming Regulations.</t>
  </si>
  <si>
    <t>Returned Checks</t>
  </si>
  <si>
    <r>
      <t xml:space="preserve">Form 102  (Rev. 04/01/2026)
QUARTERLY FINANCIAL REPORT
Must be filed by any organization realizing any charitable gaming receipts in the quarter.  
SIX PAGES - COMPLETE ALL                                                                          </t>
    </r>
    <r>
      <rPr>
        <sz val="10"/>
        <rFont val="Arial"/>
        <family val="2"/>
      </rPr>
      <t xml:space="preserve">VDACS FINANCE CODE: 988-02199 </t>
    </r>
    <r>
      <rPr>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</si>
</sst>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quot;$&quot;#,##0.00"/>
  </numFmts>
  <fonts count="34">
    <font>
      <sz val="11"/>
      <color theme="1"/>
      <name val="Calibri"/>
      <family val="2"/>
      <scheme val="minor"/>
    </font>
    <font>
      <b/>
      <sz val="11"/>
      <name val="Arial"/>
      <family val="2"/>
    </font>
    <font>
      <sz val="11"/>
      <name val="CG Times"/>
      <family val="1"/>
    </font>
    <font>
      <b/>
      <sz val="10"/>
      <name val="Arial"/>
      <family val="2"/>
    </font>
    <font>
      <sz val="10"/>
      <name val="Arial"/>
      <family val="2"/>
    </font>
    <font>
      <sz val="12"/>
      <name val="Arial"/>
      <family val="2"/>
    </font>
    <font>
      <b/>
      <sz val="12"/>
      <name val="CG Times"/>
      <family val="1"/>
    </font>
    <font>
      <sz val="10"/>
      <name val="CG Times"/>
      <family val="1"/>
    </font>
    <font>
      <b/>
      <sz val="10"/>
      <color indexed="8"/>
      <name val="Arial"/>
      <family val="2"/>
    </font>
    <font>
      <sz val="10"/>
      <color indexed="8"/>
      <name val="Arial"/>
      <family val="2"/>
    </font>
    <font>
      <b/>
      <sz val="9"/>
      <name val="Arial"/>
      <family val="2"/>
    </font>
    <font>
      <b/>
      <sz val="8"/>
      <name val="CG Times"/>
      <family val="1"/>
    </font>
    <font>
      <b/>
      <sz val="8"/>
      <name val="Arial"/>
      <family val="2"/>
    </font>
    <font>
      <b/>
      <sz val="12"/>
      <name val="Arial"/>
      <family val="2"/>
    </font>
    <font>
      <u/>
      <sz val="10"/>
      <color indexed="12"/>
      <name val="Arial"/>
      <family val="2"/>
    </font>
    <font>
      <b/>
      <sz val="8"/>
      <name val="Arial Narrow"/>
      <family val="2"/>
    </font>
    <font>
      <sz val="9"/>
      <name val="CG Times"/>
      <family val="1"/>
    </font>
    <font>
      <sz val="9"/>
      <name val="Arial"/>
      <family val="2"/>
    </font>
    <font>
      <i/>
      <sz val="9"/>
      <name val="Arial"/>
      <family val="2"/>
    </font>
    <font>
      <b/>
      <sz val="9"/>
      <name val="CG Times"/>
      <family val="1"/>
    </font>
    <font>
      <sz val="12"/>
      <name val="CG Times"/>
      <family val="1"/>
    </font>
    <font>
      <b/>
      <sz val="10"/>
      <name val="Arial Narrow"/>
      <family val="2"/>
    </font>
    <font>
      <b/>
      <u/>
      <sz val="12"/>
      <name val="CG Times"/>
      <family val="1"/>
    </font>
    <font>
      <b/>
      <sz val="10"/>
      <color theme="1"/>
      <name val="Arial"/>
      <family val="2"/>
    </font>
    <font>
      <b/>
      <sz val="8"/>
      <color theme="1"/>
      <name val="Arial"/>
      <family val="2"/>
    </font>
    <font>
      <sz val="8"/>
      <name val="Arial "/>
    </font>
    <font>
      <sz val="10"/>
      <color theme="1"/>
      <name val="Arial"/>
      <family val="2"/>
    </font>
    <font>
      <b/>
      <sz val="9"/>
      <color theme="1"/>
      <name val="Arial"/>
      <family val="2"/>
    </font>
    <font>
      <sz val="10"/>
      <color theme="1"/>
      <name val="Calibri"/>
      <family val="2"/>
      <scheme val="minor"/>
    </font>
    <font>
      <sz val="11"/>
      <name val="Arial"/>
      <family val="2"/>
    </font>
    <font>
      <i/>
      <sz val="8"/>
      <name val="Arial"/>
      <family val="2"/>
    </font>
    <font>
      <sz val="8"/>
      <name val="Arial"/>
      <family val="2"/>
    </font>
    <font>
      <b/>
      <i/>
      <sz val="9"/>
      <name val="Arial"/>
      <family val="2"/>
    </font>
    <font>
      <b/>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290">
    <xf numFmtId="0" fontId="0" fillId="0" borderId="0" xfId="0"/>
    <xf numFmtId="0" fontId="3" fillId="0" borderId="11" xfId="0" applyFont="1" applyBorder="1" applyAlignment="1" applyProtection="1">
      <alignment horizontal="right"/>
      <protection locked="0"/>
    </xf>
    <xf numFmtId="0" fontId="4" fillId="0" borderId="13" xfId="0" applyFont="1" applyBorder="1" applyProtection="1">
      <protection locked="0"/>
    </xf>
    <xf numFmtId="44" fontId="1" fillId="0" borderId="11" xfId="0" applyNumberFormat="1" applyFont="1" applyBorder="1" applyProtection="1">
      <protection locked="0"/>
    </xf>
    <xf numFmtId="44" fontId="1" fillId="2" borderId="11" xfId="0" applyNumberFormat="1" applyFont="1" applyFill="1" applyBorder="1" applyProtection="1">
      <protection locked="0"/>
    </xf>
    <xf numFmtId="44" fontId="1" fillId="2" borderId="11" xfId="0" applyNumberFormat="1" applyFont="1" applyFill="1" applyBorder="1" applyProtection="1">
      <protection hidden="1"/>
    </xf>
    <xf numFmtId="165" fontId="1" fillId="0" borderId="11" xfId="0" applyNumberFormat="1" applyFont="1" applyBorder="1" applyProtection="1">
      <protection locked="0"/>
    </xf>
    <xf numFmtId="44" fontId="1" fillId="0" borderId="11" xfId="0" applyNumberFormat="1" applyFont="1" applyBorder="1" applyProtection="1">
      <protection hidden="1"/>
    </xf>
    <xf numFmtId="0" fontId="1" fillId="0" borderId="11" xfId="0" applyFont="1" applyBorder="1" applyAlignment="1" applyProtection="1">
      <alignment wrapText="1"/>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44" fontId="1" fillId="0" borderId="30" xfId="0" applyNumberFormat="1" applyFont="1" applyBorder="1" applyProtection="1">
      <protection locked="0"/>
    </xf>
    <xf numFmtId="0" fontId="0" fillId="0" borderId="8" xfId="0" applyBorder="1" applyAlignment="1" applyProtection="1">
      <alignment horizontal="center"/>
      <protection locked="0"/>
    </xf>
    <xf numFmtId="49" fontId="1" fillId="0" borderId="28" xfId="0" applyNumberFormat="1" applyFont="1" applyBorder="1" applyAlignment="1" applyProtection="1">
      <alignment horizontal="center"/>
      <protection locked="0"/>
    </xf>
    <xf numFmtId="0" fontId="4" fillId="0" borderId="14" xfId="0" applyFont="1" applyBorder="1" applyAlignment="1" applyProtection="1">
      <alignment horizontal="center"/>
      <protection locked="0"/>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xf>
    <xf numFmtId="0" fontId="7"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0" fillId="0" borderId="0" xfId="0" applyFont="1" applyAlignment="1">
      <alignment horizontal="left"/>
    </xf>
    <xf numFmtId="0" fontId="10" fillId="2" borderId="0" xfId="0" applyFont="1" applyFill="1" applyAlignment="1">
      <alignment horizontal="left"/>
    </xf>
    <xf numFmtId="0" fontId="10" fillId="2" borderId="0" xfId="0" applyFont="1" applyFill="1" applyAlignment="1">
      <alignment horizontal="left" vertical="center"/>
    </xf>
    <xf numFmtId="0" fontId="11" fillId="0" borderId="9" xfId="0" applyFont="1" applyBorder="1" applyAlignment="1">
      <alignment horizontal="center"/>
    </xf>
    <xf numFmtId="0" fontId="12" fillId="0" borderId="9" xfId="0" applyFont="1" applyBorder="1" applyAlignment="1">
      <alignment horizontal="center"/>
    </xf>
    <xf numFmtId="0" fontId="12" fillId="0" borderId="0" xfId="0" applyFont="1" applyAlignment="1">
      <alignment horizontal="right"/>
    </xf>
    <xf numFmtId="0" fontId="0" fillId="0" borderId="0" xfId="0" applyAlignment="1">
      <alignment horizontal="left" vertical="center"/>
    </xf>
    <xf numFmtId="0" fontId="11" fillId="0" borderId="10"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12" xfId="0" applyFont="1" applyBorder="1" applyAlignment="1">
      <alignment horizontal="right"/>
    </xf>
    <xf numFmtId="0" fontId="5" fillId="0" borderId="7" xfId="0" applyFont="1" applyBorder="1"/>
    <xf numFmtId="49" fontId="4" fillId="0" borderId="4" xfId="0" applyNumberFormat="1" applyFont="1" applyBorder="1"/>
    <xf numFmtId="0" fontId="4" fillId="0" borderId="0" xfId="0" applyFont="1"/>
    <xf numFmtId="0" fontId="4" fillId="0" borderId="0" xfId="0" applyFont="1" applyAlignment="1">
      <alignment horizontal="center"/>
    </xf>
    <xf numFmtId="0" fontId="4" fillId="0" borderId="0" xfId="0" applyFont="1" applyAlignment="1">
      <alignment horizontal="right"/>
    </xf>
    <xf numFmtId="0" fontId="4" fillId="0" borderId="13" xfId="0" applyFont="1" applyBorder="1"/>
    <xf numFmtId="0" fontId="4" fillId="0" borderId="6" xfId="0" applyFont="1" applyBorder="1"/>
    <xf numFmtId="0" fontId="0" fillId="0" borderId="7" xfId="0" applyBorder="1"/>
    <xf numFmtId="0" fontId="4" fillId="0" borderId="7" xfId="0" applyFont="1" applyBorder="1"/>
    <xf numFmtId="0" fontId="4" fillId="0" borderId="7" xfId="0" applyFont="1" applyBorder="1" applyAlignment="1">
      <alignment horizontal="center"/>
    </xf>
    <xf numFmtId="0" fontId="4" fillId="0" borderId="7" xfId="0" applyFont="1" applyBorder="1" applyAlignment="1">
      <alignment horizontal="right"/>
    </xf>
    <xf numFmtId="0" fontId="7" fillId="0" borderId="7" xfId="0" applyFont="1" applyBorder="1"/>
    <xf numFmtId="0" fontId="7" fillId="0" borderId="8" xfId="0" applyFont="1" applyBorder="1"/>
    <xf numFmtId="49" fontId="4" fillId="0" borderId="12" xfId="0" applyNumberFormat="1" applyFont="1" applyBorder="1"/>
    <xf numFmtId="44" fontId="1" fillId="0" borderId="11" xfId="0" applyNumberFormat="1" applyFont="1" applyBorder="1"/>
    <xf numFmtId="49" fontId="4" fillId="0" borderId="6" xfId="0" applyNumberFormat="1" applyFont="1" applyBorder="1"/>
    <xf numFmtId="0" fontId="3" fillId="0" borderId="13" xfId="0" applyFont="1" applyBorder="1"/>
    <xf numFmtId="0" fontId="12" fillId="0" borderId="13" xfId="0" applyFont="1" applyBorder="1" applyAlignment="1">
      <alignment horizontal="right"/>
    </xf>
    <xf numFmtId="0" fontId="15" fillId="3" borderId="11" xfId="0" applyFont="1" applyFill="1" applyBorder="1" applyAlignment="1">
      <alignment vertical="center"/>
    </xf>
    <xf numFmtId="0" fontId="15" fillId="3" borderId="9" xfId="0" applyFont="1" applyFill="1" applyBorder="1" applyAlignment="1">
      <alignment vertical="center"/>
    </xf>
    <xf numFmtId="44" fontId="1" fillId="0" borderId="9" xfId="0" applyNumberFormat="1" applyFont="1" applyBorder="1"/>
    <xf numFmtId="44" fontId="1" fillId="0" borderId="15" xfId="0" applyNumberFormat="1" applyFont="1" applyBorder="1"/>
    <xf numFmtId="0" fontId="12" fillId="0" borderId="13" xfId="0" applyFont="1" applyBorder="1" applyAlignment="1">
      <alignment horizontal="right" wrapText="1"/>
    </xf>
    <xf numFmtId="0" fontId="10" fillId="3" borderId="11" xfId="0" applyFont="1" applyFill="1" applyBorder="1" applyAlignment="1">
      <alignment horizontal="center" vertical="center" wrapText="1"/>
    </xf>
    <xf numFmtId="0" fontId="12" fillId="0" borderId="14" xfId="0" applyFont="1" applyBorder="1" applyAlignment="1">
      <alignment horizontal="right" wrapText="1"/>
    </xf>
    <xf numFmtId="44" fontId="10" fillId="0" borderId="11" xfId="0" applyNumberFormat="1" applyFont="1" applyBorder="1" applyAlignment="1">
      <alignment horizontal="center" vertical="center" wrapText="1"/>
    </xf>
    <xf numFmtId="0" fontId="17" fillId="0" borderId="2" xfId="0" applyFont="1" applyBorder="1" applyAlignment="1">
      <alignment wrapText="1"/>
    </xf>
    <xf numFmtId="0" fontId="17" fillId="3" borderId="11" xfId="0" applyFont="1" applyFill="1" applyBorder="1" applyAlignment="1">
      <alignment horizontal="center" wrapText="1"/>
    </xf>
    <xf numFmtId="0" fontId="4" fillId="3" borderId="11" xfId="0" applyFont="1" applyFill="1" applyBorder="1" applyAlignment="1">
      <alignment horizontal="center"/>
    </xf>
    <xf numFmtId="49" fontId="10" fillId="0" borderId="0" xfId="0" applyNumberFormat="1" applyFont="1" applyAlignment="1">
      <alignment horizontal="right"/>
    </xf>
    <xf numFmtId="0" fontId="3" fillId="0" borderId="0" xfId="0" applyFont="1"/>
    <xf numFmtId="0" fontId="3" fillId="0" borderId="7" xfId="0" applyFont="1" applyBorder="1" applyAlignment="1">
      <alignment horizontal="center"/>
    </xf>
    <xf numFmtId="0" fontId="3" fillId="0" borderId="0" xfId="0" applyFont="1" applyAlignment="1">
      <alignment horizontal="right"/>
    </xf>
    <xf numFmtId="0" fontId="23" fillId="0" borderId="7" xfId="0" applyFont="1" applyBorder="1" applyAlignment="1">
      <alignment horizontal="center"/>
    </xf>
    <xf numFmtId="0" fontId="28" fillId="0" borderId="7" xfId="0" applyFont="1" applyBorder="1" applyAlignment="1">
      <alignment horizontal="center"/>
    </xf>
    <xf numFmtId="0" fontId="4" fillId="3" borderId="11" xfId="0" applyFont="1" applyFill="1" applyBorder="1"/>
    <xf numFmtId="49" fontId="10" fillId="0" borderId="0" xfId="0" applyNumberFormat="1" applyFont="1"/>
    <xf numFmtId="0" fontId="19" fillId="0" borderId="0" xfId="0" applyFont="1"/>
    <xf numFmtId="0" fontId="10" fillId="0" borderId="0" xfId="0" applyFont="1" applyAlignment="1">
      <alignment horizontal="right"/>
    </xf>
    <xf numFmtId="0" fontId="16" fillId="0" borderId="0" xfId="0" applyFont="1" applyAlignment="1">
      <alignment horizontal="right"/>
    </xf>
    <xf numFmtId="0" fontId="23" fillId="0" borderId="0" xfId="0" applyFont="1" applyAlignment="1">
      <alignment horizontal="center"/>
    </xf>
    <xf numFmtId="0" fontId="28" fillId="0" borderId="0" xfId="0" applyFont="1" applyAlignment="1">
      <alignment horizontal="center"/>
    </xf>
    <xf numFmtId="0" fontId="15" fillId="3" borderId="11" xfId="0" applyFont="1" applyFill="1" applyBorder="1"/>
    <xf numFmtId="0" fontId="15" fillId="3" borderId="11" xfId="0" applyFont="1" applyFill="1" applyBorder="1" applyAlignment="1">
      <alignment horizontal="center" vertical="center"/>
    </xf>
    <xf numFmtId="49" fontId="10" fillId="0" borderId="7" xfId="0" applyNumberFormat="1" applyFont="1" applyBorder="1"/>
    <xf numFmtId="0" fontId="19" fillId="0" borderId="7" xfId="0" applyFont="1" applyBorder="1"/>
    <xf numFmtId="0" fontId="3" fillId="0" borderId="7" xfId="0" applyFont="1" applyBorder="1"/>
    <xf numFmtId="0" fontId="10" fillId="0" borderId="7" xfId="0" applyFont="1" applyBorder="1" applyAlignment="1">
      <alignment horizontal="right"/>
    </xf>
    <xf numFmtId="0" fontId="16" fillId="0" borderId="7" xfId="0" applyFont="1" applyBorder="1" applyAlignment="1">
      <alignment horizontal="right"/>
    </xf>
    <xf numFmtId="44" fontId="1" fillId="0" borderId="13" xfId="0" applyNumberFormat="1" applyFont="1" applyBorder="1"/>
    <xf numFmtId="44" fontId="1" fillId="0" borderId="14" xfId="0" applyNumberFormat="1" applyFont="1" applyBorder="1"/>
    <xf numFmtId="44" fontId="1" fillId="2" borderId="11" xfId="0" applyNumberFormat="1" applyFont="1" applyFill="1" applyBorder="1"/>
    <xf numFmtId="49" fontId="4" fillId="0" borderId="1" xfId="0" applyNumberFormat="1" applyFont="1" applyBorder="1"/>
    <xf numFmtId="0" fontId="10" fillId="0" borderId="13" xfId="0" applyFont="1" applyBorder="1" applyAlignment="1">
      <alignment horizontal="center" vertical="center"/>
    </xf>
    <xf numFmtId="0" fontId="4" fillId="0" borderId="12" xfId="0" quotePrefix="1" applyFont="1" applyBorder="1" applyAlignment="1">
      <alignment horizontal="center" vertical="center"/>
    </xf>
    <xf numFmtId="0" fontId="7" fillId="0" borderId="14" xfId="0" applyFont="1" applyBorder="1" applyAlignment="1">
      <alignment horizontal="right" vertical="center"/>
    </xf>
    <xf numFmtId="49" fontId="4" fillId="0" borderId="4" xfId="0" quotePrefix="1" applyNumberFormat="1" applyFont="1" applyBorder="1"/>
    <xf numFmtId="0" fontId="0" fillId="0" borderId="4" xfId="0" applyBorder="1"/>
    <xf numFmtId="0" fontId="23" fillId="0" borderId="0" xfId="0" applyFont="1"/>
    <xf numFmtId="0" fontId="0" fillId="0" borderId="5" xfId="0" applyBorder="1"/>
    <xf numFmtId="49" fontId="4" fillId="0" borderId="30" xfId="0" applyNumberFormat="1" applyFont="1" applyBorder="1"/>
    <xf numFmtId="49" fontId="4" fillId="0" borderId="0" xfId="0" applyNumberFormat="1" applyFont="1"/>
    <xf numFmtId="0" fontId="23" fillId="0" borderId="0" xfId="0" applyFont="1" applyAlignment="1">
      <alignment horizontal="left"/>
    </xf>
    <xf numFmtId="44" fontId="1" fillId="0" borderId="0" xfId="0" applyNumberFormat="1" applyFont="1"/>
    <xf numFmtId="0" fontId="26" fillId="0" borderId="13" xfId="0" applyFont="1" applyBorder="1" applyAlignment="1">
      <alignment horizontal="left"/>
    </xf>
    <xf numFmtId="0" fontId="26" fillId="0" borderId="14" xfId="0" applyFont="1" applyBorder="1" applyAlignment="1">
      <alignment horizontal="left"/>
    </xf>
    <xf numFmtId="0" fontId="23" fillId="0" borderId="13" xfId="0" applyFont="1" applyBorder="1" applyAlignment="1">
      <alignment horizontal="left"/>
    </xf>
    <xf numFmtId="0" fontId="23" fillId="0" borderId="13" xfId="0" applyFont="1" applyBorder="1"/>
    <xf numFmtId="0" fontId="26" fillId="0" borderId="13" xfId="0" applyFont="1" applyBorder="1"/>
    <xf numFmtId="0" fontId="17" fillId="0" borderId="0" xfId="0" applyFont="1" applyAlignment="1">
      <alignment vertical="center" wrapText="1"/>
    </xf>
    <xf numFmtId="0" fontId="27" fillId="0" borderId="14" xfId="0" applyFont="1" applyBorder="1" applyAlignment="1">
      <alignment horizontal="left"/>
    </xf>
    <xf numFmtId="0" fontId="5" fillId="0" borderId="0" xfId="0" applyFont="1" applyAlignment="1">
      <alignment horizontal="left" vertical="center" wrapText="1"/>
    </xf>
    <xf numFmtId="0" fontId="29" fillId="0" borderId="0" xfId="0" applyFont="1" applyAlignment="1">
      <alignment vertical="center" wrapText="1"/>
    </xf>
    <xf numFmtId="0" fontId="23" fillId="0" borderId="14" xfId="0" applyFont="1" applyBorder="1" applyAlignment="1">
      <alignment horizontal="left"/>
    </xf>
    <xf numFmtId="0" fontId="5" fillId="0" borderId="0" xfId="0" applyFont="1" applyAlignment="1">
      <alignment horizontal="center" vertical="center" wrapText="1"/>
    </xf>
    <xf numFmtId="49" fontId="10" fillId="0" borderId="0" xfId="0" applyNumberFormat="1" applyFont="1" applyAlignment="1">
      <alignment horizontal="center"/>
    </xf>
    <xf numFmtId="0" fontId="1" fillId="0" borderId="0" xfId="0" applyFont="1" applyAlignment="1">
      <alignment horizontal="center"/>
    </xf>
    <xf numFmtId="0" fontId="10" fillId="0" borderId="7" xfId="0" applyFont="1" applyBorder="1" applyAlignment="1">
      <alignment horizontal="center"/>
    </xf>
    <xf numFmtId="0" fontId="0" fillId="0" borderId="7" xfId="0" applyBorder="1" applyAlignment="1">
      <alignment horizontal="center"/>
    </xf>
    <xf numFmtId="0" fontId="17" fillId="0" borderId="9" xfId="0" quotePrefix="1" applyFont="1" applyBorder="1" applyAlignment="1">
      <alignment horizontal="left" vertical="top" wrapText="1"/>
    </xf>
    <xf numFmtId="0" fontId="17" fillId="0" borderId="10" xfId="0" applyFont="1" applyBorder="1" applyAlignment="1">
      <alignment vertical="top" wrapText="1"/>
    </xf>
    <xf numFmtId="0" fontId="5" fillId="0" borderId="8" xfId="0" applyFont="1" applyBorder="1" applyAlignment="1">
      <alignment horizontal="center" vertical="center" wrapText="1"/>
    </xf>
    <xf numFmtId="0" fontId="0" fillId="0" borderId="27" xfId="0" applyBorder="1"/>
    <xf numFmtId="1" fontId="1" fillId="0" borderId="29" xfId="0" applyNumberFormat="1" applyFont="1" applyBorder="1"/>
    <xf numFmtId="0" fontId="22" fillId="0" borderId="0" xfId="0" applyFont="1"/>
    <xf numFmtId="0" fontId="0" fillId="0" borderId="24" xfId="0" applyBorder="1"/>
    <xf numFmtId="0" fontId="0" fillId="0" borderId="25" xfId="0" applyBorder="1"/>
    <xf numFmtId="0" fontId="0" fillId="0" borderId="26" xfId="0" applyBorder="1"/>
    <xf numFmtId="0" fontId="24" fillId="0" borderId="13" xfId="0" applyFont="1" applyBorder="1"/>
    <xf numFmtId="0" fontId="24" fillId="0" borderId="14" xfId="0" applyFont="1" applyBorder="1"/>
    <xf numFmtId="0" fontId="24" fillId="0" borderId="11" xfId="0" applyFont="1" applyBorder="1" applyAlignment="1">
      <alignment horizontal="right"/>
    </xf>
    <xf numFmtId="44" fontId="1" fillId="0" borderId="12" xfId="0" applyNumberFormat="1" applyFont="1" applyBorder="1" applyAlignment="1" applyProtection="1">
      <alignment horizontal="left"/>
      <protection locked="0"/>
    </xf>
    <xf numFmtId="44" fontId="1" fillId="0" borderId="14" xfId="0" applyNumberFormat="1" applyFont="1" applyBorder="1" applyAlignment="1" applyProtection="1">
      <alignment horizontal="left"/>
      <protection locked="0"/>
    </xf>
    <xf numFmtId="0" fontId="24" fillId="0" borderId="13" xfId="0" applyFont="1" applyBorder="1" applyAlignment="1">
      <alignment horizontal="right"/>
    </xf>
    <xf numFmtId="0" fontId="24" fillId="0" borderId="14" xfId="0" applyFont="1" applyBorder="1" applyAlignment="1">
      <alignment horizontal="right"/>
    </xf>
    <xf numFmtId="0" fontId="13" fillId="3" borderId="11"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44" fontId="23" fillId="0" borderId="11" xfId="0" applyNumberFormat="1" applyFont="1" applyBorder="1" applyAlignment="1" applyProtection="1">
      <alignment horizontal="center"/>
      <protection locked="0"/>
    </xf>
    <xf numFmtId="0" fontId="26" fillId="0" borderId="13" xfId="0" applyFont="1" applyBorder="1" applyAlignment="1">
      <alignment horizontal="left"/>
    </xf>
    <xf numFmtId="0" fontId="26" fillId="0" borderId="14" xfId="0" applyFont="1" applyBorder="1" applyAlignment="1">
      <alignment horizontal="left"/>
    </xf>
    <xf numFmtId="0" fontId="4" fillId="0" borderId="13" xfId="0" applyFont="1" applyBorder="1" applyAlignment="1">
      <alignment horizontal="left"/>
    </xf>
    <xf numFmtId="0" fontId="4" fillId="0" borderId="14" xfId="0" applyFont="1" applyBorder="1" applyAlignment="1">
      <alignment horizontal="left"/>
    </xf>
    <xf numFmtId="0" fontId="12" fillId="0" borderId="13" xfId="0" applyFont="1" applyBorder="1" applyAlignment="1">
      <alignment horizontal="right"/>
    </xf>
    <xf numFmtId="0" fontId="12" fillId="0" borderId="14" xfId="0" applyFont="1" applyBorder="1" applyAlignment="1">
      <alignment horizontal="right"/>
    </xf>
    <xf numFmtId="49" fontId="3" fillId="0" borderId="12" xfId="0" applyNumberFormat="1" applyFont="1" applyBorder="1" applyAlignment="1">
      <alignment horizontal="left" wrapText="1"/>
    </xf>
    <xf numFmtId="49" fontId="3" fillId="0" borderId="13" xfId="0" applyNumberFormat="1" applyFont="1" applyBorder="1" applyAlignment="1">
      <alignment horizontal="left"/>
    </xf>
    <xf numFmtId="49" fontId="3" fillId="0" borderId="14" xfId="0" applyNumberFormat="1" applyFont="1" applyBorder="1" applyAlignment="1">
      <alignment horizontal="left"/>
    </xf>
    <xf numFmtId="0" fontId="4" fillId="0" borderId="13" xfId="0" applyFont="1" applyBorder="1"/>
    <xf numFmtId="0" fontId="4" fillId="0" borderId="14" xfId="0" applyFont="1" applyBorder="1"/>
    <xf numFmtId="0" fontId="4" fillId="0" borderId="13" xfId="0" applyFont="1" applyBorder="1" applyAlignment="1">
      <alignment wrapText="1"/>
    </xf>
    <xf numFmtId="0" fontId="4" fillId="0" borderId="14" xfId="0" applyFont="1" applyBorder="1" applyAlignment="1">
      <alignment wrapText="1"/>
    </xf>
    <xf numFmtId="0" fontId="3" fillId="0" borderId="13" xfId="0" applyFont="1" applyBorder="1" applyAlignment="1">
      <alignment horizontal="left" wrapText="1"/>
    </xf>
    <xf numFmtId="0" fontId="3" fillId="0" borderId="13" xfId="0" applyFont="1" applyBorder="1" applyAlignment="1">
      <alignment horizontal="left"/>
    </xf>
    <xf numFmtId="49" fontId="3" fillId="0" borderId="13" xfId="0" applyNumberFormat="1" applyFont="1" applyBorder="1" applyAlignment="1">
      <alignment horizontal="left" wrapText="1"/>
    </xf>
    <xf numFmtId="49" fontId="3" fillId="0" borderId="14" xfId="0" applyNumberFormat="1" applyFont="1" applyBorder="1" applyAlignment="1">
      <alignment horizontal="left" wrapText="1"/>
    </xf>
    <xf numFmtId="44" fontId="15" fillId="0" borderId="12" xfId="0" applyNumberFormat="1" applyFont="1" applyBorder="1" applyAlignment="1">
      <alignment horizontal="center" vertical="center"/>
    </xf>
    <xf numFmtId="44" fontId="15" fillId="0" borderId="14" xfId="0" applyNumberFormat="1" applyFont="1" applyBorder="1" applyAlignment="1">
      <alignment horizontal="center" vertical="center"/>
    </xf>
    <xf numFmtId="0" fontId="13"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7" xfId="0" applyFont="1" applyBorder="1" applyAlignment="1">
      <alignment horizontal="center"/>
    </xf>
    <xf numFmtId="0" fontId="28" fillId="0" borderId="7" xfId="0" applyFont="1" applyBorder="1" applyAlignment="1">
      <alignment horizontal="center"/>
    </xf>
    <xf numFmtId="0" fontId="10" fillId="0" borderId="13" xfId="0" applyFont="1" applyBorder="1" applyAlignment="1">
      <alignment horizontal="center" vertical="center"/>
    </xf>
    <xf numFmtId="0" fontId="4" fillId="0" borderId="7" xfId="0" applyFont="1" applyBorder="1" applyAlignment="1" applyProtection="1">
      <alignment horizontal="left"/>
      <protection locked="0"/>
    </xf>
    <xf numFmtId="44" fontId="1" fillId="0" borderId="12" xfId="0" applyNumberFormat="1" applyFont="1" applyBorder="1" applyAlignment="1" applyProtection="1">
      <alignment horizontal="center"/>
      <protection locked="0"/>
    </xf>
    <xf numFmtId="44" fontId="1" fillId="0" borderId="14" xfId="0" applyNumberFormat="1" applyFont="1" applyBorder="1" applyAlignment="1" applyProtection="1">
      <alignment horizontal="center"/>
      <protection locked="0"/>
    </xf>
    <xf numFmtId="0" fontId="3" fillId="0" borderId="14" xfId="0" applyFont="1" applyBorder="1" applyAlignment="1">
      <alignment horizontal="right"/>
    </xf>
    <xf numFmtId="0" fontId="4" fillId="0" borderId="7" xfId="0" applyFont="1" applyBorder="1" applyAlignment="1">
      <alignment wrapText="1"/>
    </xf>
    <xf numFmtId="0" fontId="0" fillId="0" borderId="7" xfId="0" applyBorder="1" applyAlignment="1">
      <alignment wrapText="1"/>
    </xf>
    <xf numFmtId="0" fontId="0" fillId="0" borderId="7" xfId="0" applyBorder="1"/>
    <xf numFmtId="0" fontId="0" fillId="0" borderId="8" xfId="0" applyBorder="1"/>
    <xf numFmtId="0" fontId="14" fillId="0" borderId="7" xfId="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31" fillId="0" borderId="13" xfId="0" applyFont="1" applyBorder="1" applyAlignment="1">
      <alignment horizontal="left" wrapText="1"/>
    </xf>
    <xf numFmtId="0" fontId="4" fillId="0" borderId="13" xfId="0" applyFont="1" applyBorder="1" applyAlignment="1">
      <alignment horizontal="left" wrapText="1"/>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44" fontId="1" fillId="0" borderId="12" xfId="0" applyNumberFormat="1" applyFont="1" applyBorder="1" applyAlignment="1">
      <alignment horizontal="center"/>
    </xf>
    <xf numFmtId="44" fontId="1" fillId="0" borderId="14" xfId="0" applyNumberFormat="1" applyFont="1" applyBorder="1" applyAlignment="1">
      <alignment horizontal="center"/>
    </xf>
    <xf numFmtId="0" fontId="1"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10" fillId="2" borderId="0" xfId="0" applyFont="1" applyFill="1" applyAlignment="1">
      <alignment horizontal="left" vertical="center"/>
    </xf>
    <xf numFmtId="0" fontId="0" fillId="0" borderId="0" xfId="0" applyAlignment="1">
      <alignment horizontal="left"/>
    </xf>
    <xf numFmtId="0" fontId="0" fillId="0" borderId="5" xfId="0" applyBorder="1" applyAlignment="1">
      <alignment horizontal="left"/>
    </xf>
    <xf numFmtId="0" fontId="0" fillId="0" borderId="13" xfId="0" applyBorder="1"/>
    <xf numFmtId="0" fontId="0" fillId="0" borderId="14" xfId="0" applyBorder="1"/>
    <xf numFmtId="0" fontId="4" fillId="0" borderId="4" xfId="0" applyFont="1" applyBorder="1" applyAlignment="1">
      <alignment horizontal="left"/>
    </xf>
    <xf numFmtId="0" fontId="4" fillId="0" borderId="0" xfId="0" applyFont="1" applyAlignment="1">
      <alignment horizontal="left"/>
    </xf>
    <xf numFmtId="0" fontId="4" fillId="0" borderId="13" xfId="0" applyFont="1" applyBorder="1" applyAlignment="1" applyProtection="1">
      <alignment horizontal="left"/>
      <protection locked="0"/>
    </xf>
    <xf numFmtId="0" fontId="0" fillId="0" borderId="13" xfId="0" applyBorder="1" applyAlignment="1" applyProtection="1">
      <alignment horizontal="left"/>
      <protection locked="0"/>
    </xf>
    <xf numFmtId="0" fontId="4" fillId="0" borderId="0" xfId="0" applyFont="1" applyAlignment="1">
      <alignment horizontal="right"/>
    </xf>
    <xf numFmtId="164" fontId="4" fillId="0" borderId="13" xfId="0" applyNumberFormat="1" applyFont="1" applyBorder="1" applyAlignment="1" applyProtection="1">
      <alignment horizontal="center"/>
      <protection locked="0"/>
    </xf>
    <xf numFmtId="0" fontId="4" fillId="0" borderId="14" xfId="0" applyFont="1" applyBorder="1" applyAlignment="1" applyProtection="1">
      <alignment horizontal="center"/>
      <protection locked="0"/>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4" fillId="0" borderId="7" xfId="0" applyFont="1" applyBorder="1" applyProtection="1">
      <protection locked="0"/>
    </xf>
    <xf numFmtId="0" fontId="4" fillId="0" borderId="8" xfId="0" applyFont="1" applyBorder="1" applyProtection="1">
      <protection locked="0"/>
    </xf>
    <xf numFmtId="164" fontId="4" fillId="0" borderId="13" xfId="0" applyNumberFormat="1" applyFont="1" applyBorder="1" applyAlignment="1" applyProtection="1">
      <alignment horizontal="left"/>
      <protection locked="0"/>
    </xf>
    <xf numFmtId="0" fontId="0" fillId="0" borderId="0" xfId="0" applyAlignment="1">
      <alignment horizontal="left" vertical="center"/>
    </xf>
    <xf numFmtId="0" fontId="0" fillId="0" borderId="5" xfId="0" applyBorder="1" applyAlignment="1">
      <alignment horizontal="left" vertical="center"/>
    </xf>
    <xf numFmtId="0" fontId="10" fillId="0" borderId="0" xfId="0" applyFont="1" applyAlignment="1">
      <alignment horizontal="right" vertical="center"/>
    </xf>
    <xf numFmtId="0" fontId="0" fillId="0" borderId="0" xfId="0" applyAlignment="1">
      <alignment horizontal="right"/>
    </xf>
    <xf numFmtId="0" fontId="0" fillId="0" borderId="5" xfId="0" applyBorder="1" applyAlignment="1">
      <alignment horizontal="right"/>
    </xf>
    <xf numFmtId="0" fontId="13" fillId="3" borderId="12" xfId="0" applyFont="1" applyFill="1" applyBorder="1" applyAlignment="1">
      <alignment horizontal="center"/>
    </xf>
    <xf numFmtId="0" fontId="13" fillId="3" borderId="13" xfId="0" applyFont="1" applyFill="1" applyBorder="1" applyAlignment="1">
      <alignment horizontal="center"/>
    </xf>
    <xf numFmtId="0" fontId="13" fillId="3" borderId="14" xfId="0" applyFont="1" applyFill="1" applyBorder="1"/>
    <xf numFmtId="0" fontId="4" fillId="0" borderId="4" xfId="0" applyFont="1" applyBorder="1" applyAlignment="1">
      <alignment vertical="top" wrapText="1"/>
    </xf>
    <xf numFmtId="0" fontId="4" fillId="0" borderId="0" xfId="0" applyFont="1" applyAlignment="1">
      <alignment vertical="top"/>
    </xf>
    <xf numFmtId="0" fontId="0" fillId="0" borderId="0" xfId="0" applyAlignment="1">
      <alignment vertical="top"/>
    </xf>
    <xf numFmtId="49" fontId="4" fillId="0" borderId="4" xfId="0" applyNumberFormat="1" applyFont="1" applyBorder="1"/>
    <xf numFmtId="0" fontId="4" fillId="0" borderId="0" xfId="0" applyFont="1"/>
    <xf numFmtId="0" fontId="10" fillId="2" borderId="23" xfId="0" applyFont="1" applyFill="1" applyBorder="1" applyAlignment="1">
      <alignment horizontal="right"/>
    </xf>
    <xf numFmtId="0" fontId="19" fillId="0" borderId="0" xfId="0" applyFont="1" applyAlignment="1">
      <alignment horizontal="right"/>
    </xf>
    <xf numFmtId="0" fontId="3" fillId="0" borderId="7"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23" fillId="0" borderId="13" xfId="0" applyFont="1" applyBorder="1" applyAlignment="1">
      <alignment horizontal="left"/>
    </xf>
    <xf numFmtId="44" fontId="10" fillId="4" borderId="12" xfId="0" applyNumberFormat="1" applyFont="1" applyFill="1" applyBorder="1" applyAlignment="1">
      <alignment horizontal="center" vertical="center"/>
    </xf>
    <xf numFmtId="0" fontId="0" fillId="4" borderId="14" xfId="0" applyFill="1" applyBorder="1" applyAlignment="1">
      <alignment vertical="center"/>
    </xf>
    <xf numFmtId="0" fontId="10" fillId="0" borderId="12" xfId="0" applyFont="1" applyBorder="1" applyAlignment="1">
      <alignment horizontal="center" vertical="center"/>
    </xf>
    <xf numFmtId="0" fontId="3" fillId="0" borderId="13" xfId="0" applyFont="1" applyBorder="1" applyAlignment="1">
      <alignment horizontal="right" vertical="center"/>
    </xf>
    <xf numFmtId="0" fontId="7" fillId="0" borderId="8" xfId="0" applyFont="1" applyBorder="1" applyAlignment="1">
      <alignment horizontal="right" vertical="center"/>
    </xf>
    <xf numFmtId="44" fontId="1" fillId="0" borderId="11" xfId="0" applyNumberFormat="1" applyFont="1" applyBorder="1" applyAlignment="1">
      <alignment horizontal="center"/>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25" fillId="3" borderId="2" xfId="0" applyFont="1" applyFill="1" applyBorder="1" applyAlignment="1">
      <alignment horizontal="left" vertical="center"/>
    </xf>
    <xf numFmtId="0" fontId="25" fillId="3" borderId="3" xfId="0" applyFont="1" applyFill="1" applyBorder="1" applyAlignment="1">
      <alignment horizontal="left" vertical="center"/>
    </xf>
    <xf numFmtId="0" fontId="13" fillId="3" borderId="11" xfId="0" applyFont="1" applyFill="1" applyBorder="1" applyAlignment="1">
      <alignment horizontal="center" vertical="center" wrapText="1"/>
    </xf>
    <xf numFmtId="0" fontId="23" fillId="0" borderId="11" xfId="0" applyFont="1" applyBorder="1" applyAlignment="1">
      <alignment horizontal="left"/>
    </xf>
    <xf numFmtId="0" fontId="15" fillId="0" borderId="14" xfId="0" applyFont="1" applyBorder="1" applyAlignment="1">
      <alignment horizontal="center" vertical="center"/>
    </xf>
    <xf numFmtId="0" fontId="10" fillId="2" borderId="16" xfId="0" applyFont="1" applyFill="1" applyBorder="1" applyAlignment="1">
      <alignment vertical="top" wrapText="1"/>
    </xf>
    <xf numFmtId="0" fontId="10" fillId="2" borderId="17" xfId="0" applyFont="1" applyFill="1" applyBorder="1" applyAlignment="1">
      <alignment vertical="top" wrapText="1"/>
    </xf>
    <xf numFmtId="0" fontId="10" fillId="2" borderId="18" xfId="0" applyFont="1" applyFill="1" applyBorder="1" applyAlignment="1">
      <alignment vertical="top" wrapText="1"/>
    </xf>
    <xf numFmtId="0" fontId="21" fillId="2" borderId="19" xfId="0" applyFont="1" applyFill="1" applyBorder="1" applyAlignment="1" applyProtection="1">
      <alignment horizontal="center" wrapText="1"/>
      <protection locked="0"/>
    </xf>
    <xf numFmtId="0" fontId="21" fillId="2" borderId="7" xfId="0" applyFont="1" applyFill="1" applyBorder="1" applyAlignment="1" applyProtection="1">
      <alignment horizontal="center" wrapText="1"/>
      <protection locked="0"/>
    </xf>
    <xf numFmtId="0" fontId="6" fillId="0" borderId="7" xfId="0" applyFont="1" applyBorder="1" applyProtection="1">
      <protection locked="0"/>
    </xf>
    <xf numFmtId="0" fontId="20" fillId="0" borderId="20" xfId="0" applyFont="1" applyBorder="1" applyProtection="1">
      <protection locked="0"/>
    </xf>
    <xf numFmtId="0" fontId="12" fillId="2" borderId="21" xfId="0" applyFont="1" applyFill="1" applyBorder="1" applyAlignment="1">
      <alignment horizontal="center"/>
    </xf>
    <xf numFmtId="0" fontId="12" fillId="2" borderId="2" xfId="0" applyFont="1" applyFill="1" applyBorder="1" applyAlignment="1">
      <alignment horizontal="center"/>
    </xf>
    <xf numFmtId="0" fontId="12" fillId="0" borderId="0" xfId="0" applyFont="1" applyAlignment="1">
      <alignment horizontal="center"/>
    </xf>
    <xf numFmtId="0" fontId="11" fillId="0" borderId="0" xfId="0" applyFont="1" applyAlignment="1">
      <alignment horizontal="center"/>
    </xf>
    <xf numFmtId="0" fontId="11" fillId="0" borderId="22" xfId="0" applyFont="1" applyBorder="1" applyAlignment="1">
      <alignment horizontal="center"/>
    </xf>
    <xf numFmtId="0" fontId="25" fillId="3" borderId="12" xfId="0" applyFont="1" applyFill="1" applyBorder="1" applyAlignment="1">
      <alignment horizontal="left" vertical="center"/>
    </xf>
    <xf numFmtId="0" fontId="25" fillId="3" borderId="14" xfId="0" applyFont="1" applyFill="1" applyBorder="1" applyAlignment="1">
      <alignment horizontal="left" vertical="center"/>
    </xf>
    <xf numFmtId="0" fontId="23" fillId="0" borderId="25" xfId="0" applyFont="1" applyBorder="1" applyAlignment="1">
      <alignment horizontal="left" vertical="center" wrapText="1"/>
    </xf>
    <xf numFmtId="0" fontId="33" fillId="0" borderId="25" xfId="0" applyFont="1" applyBorder="1" applyAlignment="1">
      <alignment horizontal="left" vertical="center" wrapText="1"/>
    </xf>
    <xf numFmtId="0" fontId="33" fillId="0" borderId="29" xfId="0" applyFont="1" applyBorder="1" applyAlignment="1">
      <alignment horizontal="left" vertical="center" wrapText="1"/>
    </xf>
    <xf numFmtId="0" fontId="1" fillId="0" borderId="12" xfId="0" applyFont="1" applyBorder="1" applyAlignment="1">
      <alignment horizontal="left"/>
    </xf>
    <xf numFmtId="0" fontId="1" fillId="0" borderId="13" xfId="0" applyFont="1" applyBorder="1" applyAlignment="1">
      <alignment horizontal="left"/>
    </xf>
    <xf numFmtId="0" fontId="3" fillId="0" borderId="2" xfId="0" applyFont="1" applyBorder="1" applyAlignment="1">
      <alignment horizontal="right"/>
    </xf>
    <xf numFmtId="0" fontId="10" fillId="0" borderId="13" xfId="0" applyFont="1" applyBorder="1" applyAlignment="1">
      <alignment wrapText="1"/>
    </xf>
    <xf numFmtId="0" fontId="10" fillId="0" borderId="14" xfId="0" applyFont="1" applyBorder="1" applyAlignment="1">
      <alignment wrapText="1"/>
    </xf>
    <xf numFmtId="0" fontId="12" fillId="0" borderId="13" xfId="0" applyFont="1" applyBorder="1" applyAlignment="1">
      <alignment horizontal="right" wrapText="1"/>
    </xf>
    <xf numFmtId="0" fontId="12" fillId="0" borderId="14" xfId="0" applyFont="1" applyBorder="1" applyAlignment="1">
      <alignment horizontal="right" wrapText="1"/>
    </xf>
    <xf numFmtId="0" fontId="17" fillId="3" borderId="12" xfId="0" applyFont="1" applyFill="1" applyBorder="1" applyAlignment="1">
      <alignment horizontal="center" wrapText="1"/>
    </xf>
    <xf numFmtId="0" fontId="17" fillId="3" borderId="14" xfId="0" applyFont="1" applyFill="1" applyBorder="1" applyAlignment="1">
      <alignment horizontal="center" wrapText="1"/>
    </xf>
    <xf numFmtId="0" fontId="10" fillId="0" borderId="13" xfId="0" applyFont="1" applyBorder="1" applyAlignment="1">
      <alignment horizontal="left" wrapText="1"/>
    </xf>
    <xf numFmtId="0" fontId="17" fillId="3" borderId="12" xfId="0" applyFont="1" applyFill="1" applyBorder="1" applyAlignment="1">
      <alignment horizontal="center"/>
    </xf>
    <xf numFmtId="0" fontId="17" fillId="3" borderId="14" xfId="0" applyFont="1" applyFill="1" applyBorder="1" applyAlignment="1">
      <alignment horizontal="center"/>
    </xf>
    <xf numFmtId="0" fontId="17" fillId="0" borderId="13" xfId="0" applyFont="1" applyBorder="1" applyAlignment="1">
      <alignment horizontal="left" wrapText="1"/>
    </xf>
    <xf numFmtId="0" fontId="17" fillId="0" borderId="14" xfId="0" applyFont="1" applyBorder="1" applyAlignment="1">
      <alignment horizontal="left" wrapText="1"/>
    </xf>
    <xf numFmtId="0" fontId="31" fillId="0" borderId="13" xfId="0" applyFont="1" applyBorder="1" applyAlignment="1">
      <alignment horizontal="right" wrapText="1"/>
    </xf>
    <xf numFmtId="0" fontId="31" fillId="0" borderId="14" xfId="0" applyFont="1" applyBorder="1" applyAlignment="1">
      <alignment horizontal="right" wrapText="1"/>
    </xf>
    <xf numFmtId="44" fontId="1" fillId="0" borderId="6" xfId="0" applyNumberFormat="1" applyFont="1" applyBorder="1" applyAlignment="1" applyProtection="1">
      <alignment horizontal="center"/>
      <protection locked="0"/>
    </xf>
    <xf numFmtId="44" fontId="1" fillId="0" borderId="8" xfId="0" applyNumberFormat="1" applyFont="1" applyBorder="1" applyAlignment="1" applyProtection="1">
      <alignment horizontal="center"/>
      <protection locked="0"/>
    </xf>
    <xf numFmtId="0" fontId="17" fillId="0" borderId="2" xfId="0" applyFont="1" applyBorder="1" applyAlignment="1">
      <alignment horizontal="left" wrapText="1"/>
    </xf>
    <xf numFmtId="0" fontId="17" fillId="0" borderId="3" xfId="0" applyFont="1" applyBorder="1" applyAlignment="1">
      <alignment horizontal="left" wrapText="1"/>
    </xf>
  </cellXfs>
  <cellStyles count="2">
    <cellStyle name="Hyperlink" xfId="1" builtinId="8"/>
    <cellStyle name="Normal" xfId="0" builtinId="0"/>
  </cellStyles>
  <dxfs count="18">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ont>
        <color theme="0"/>
      </font>
    </dxf>
    <dxf>
      <font>
        <color theme="0"/>
      </font>
    </dxf>
    <dxf>
      <font>
        <color theme="0"/>
      </font>
    </dxf>
    <dxf>
      <font>
        <color rgb="FFFFFF99"/>
      </font>
    </dxf>
    <dxf>
      <font>
        <color rgb="FFFFFF9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133350</xdr:colOff>
      <xdr:row>1</xdr:row>
      <xdr:rowOff>76200</xdr:rowOff>
    </xdr:from>
    <xdr:to>
      <xdr:col>6</xdr:col>
      <xdr:colOff>590550</xdr:colOff>
      <xdr:row>8</xdr:row>
      <xdr:rowOff>38100</xdr:rowOff>
    </xdr:to>
    <xdr:pic>
      <xdr:nvPicPr>
        <xdr:cNvPr id="2" name="Picture 4" descr="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8475" y="276225"/>
          <a:ext cx="12287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165</xdr:row>
          <xdr:rowOff>57150</xdr:rowOff>
        </xdr:from>
        <xdr:to>
          <xdr:col>1</xdr:col>
          <xdr:colOff>352425</xdr:colOff>
          <xdr:row>165</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165</xdr:row>
          <xdr:rowOff>285750</xdr:rowOff>
        </xdr:from>
        <xdr:to>
          <xdr:col>1</xdr:col>
          <xdr:colOff>352425</xdr:colOff>
          <xdr:row>167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167</xdr:row>
          <xdr:rowOff>85725</xdr:rowOff>
        </xdr:from>
        <xdr:to>
          <xdr:col>1</xdr:col>
          <xdr:colOff>352425</xdr:colOff>
          <xdr:row>167</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165</xdr:row>
          <xdr:rowOff>38100</xdr:rowOff>
        </xdr:from>
        <xdr:to>
          <xdr:col>4</xdr:col>
          <xdr:colOff>657225</xdr:colOff>
          <xdr:row>165</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165</xdr:row>
          <xdr:rowOff>266700</xdr:rowOff>
        </xdr:from>
        <xdr:to>
          <xdr:col>4</xdr:col>
          <xdr:colOff>695325</xdr:colOff>
          <xdr:row>167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165</xdr:row>
          <xdr:rowOff>47625</xdr:rowOff>
        </xdr:from>
        <xdr:to>
          <xdr:col>8</xdr:col>
          <xdr:colOff>47625</xdr:colOff>
          <xdr:row>165</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165</xdr:row>
          <xdr:rowOff>285750</xdr:rowOff>
        </xdr:from>
        <xdr:to>
          <xdr:col>8</xdr:col>
          <xdr:colOff>47625</xdr:colOff>
          <xdr:row>167</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165</xdr:row>
          <xdr:rowOff>57150</xdr:rowOff>
        </xdr:from>
        <xdr:to>
          <xdr:col>1</xdr:col>
          <xdr:colOff>361950</xdr:colOff>
          <xdr:row>165</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165</xdr:row>
          <xdr:rowOff>285750</xdr:rowOff>
        </xdr:from>
        <xdr:to>
          <xdr:col>1</xdr:col>
          <xdr:colOff>361950</xdr:colOff>
          <xdr:row>167</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167</xdr:row>
          <xdr:rowOff>85725</xdr:rowOff>
        </xdr:from>
        <xdr:to>
          <xdr:col>1</xdr:col>
          <xdr:colOff>361950</xdr:colOff>
          <xdr:row>167</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165</xdr:row>
          <xdr:rowOff>38100</xdr:rowOff>
        </xdr:from>
        <xdr:to>
          <xdr:col>4</xdr:col>
          <xdr:colOff>666750</xdr:colOff>
          <xdr:row>165</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165</xdr:row>
          <xdr:rowOff>266700</xdr:rowOff>
        </xdr:from>
        <xdr:to>
          <xdr:col>4</xdr:col>
          <xdr:colOff>704850</xdr:colOff>
          <xdr:row>167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85"/>
  <sheetViews>
    <sheetView showGridLines="0" tabSelected="1" zoomScale="90" zoomScaleNormal="90" workbookViewId="0">
      <selection activeCell="J20" sqref="J20"/>
    </sheetView>
  </sheetViews>
  <sheetFormatPr defaultColWidth="9.140625" defaultRowHeight="15"/>
  <cols>
    <col min="1" max="1" width="3.140625" customWidth="1"/>
    <col min="2" max="2" width="11" customWidth="1"/>
    <col min="3" max="3" width="7.140625" customWidth="1"/>
    <col min="4" max="4" width="10.85546875" customWidth="1"/>
    <col min="5" max="6" width="12.5703125" customWidth="1"/>
    <col min="7" max="7" width="13.5703125" customWidth="1"/>
    <col min="8" max="8" width="13" customWidth="1"/>
    <col min="9" max="9" width="10" customWidth="1"/>
    <col min="10" max="10" width="19.140625" customWidth="1"/>
  </cols>
  <sheetData>
    <row r="2" spans="1:11" ht="13.9" customHeight="1">
      <c r="A2" s="15"/>
      <c r="B2" s="179" t="s">
        <v>0</v>
      </c>
      <c r="C2" s="180"/>
      <c r="D2" s="180"/>
      <c r="E2" s="181"/>
      <c r="F2" s="15"/>
      <c r="G2" s="15"/>
      <c r="H2" s="189" t="s">
        <v>260</v>
      </c>
      <c r="I2" s="190"/>
      <c r="J2" s="191"/>
    </row>
    <row r="3" spans="1:11" ht="13.9" customHeight="1">
      <c r="A3" s="15"/>
      <c r="B3" s="182"/>
      <c r="C3" s="183"/>
      <c r="D3" s="183"/>
      <c r="E3" s="184"/>
      <c r="F3" s="15"/>
      <c r="G3" s="15"/>
      <c r="H3" s="192"/>
      <c r="I3" s="193"/>
      <c r="J3" s="194"/>
    </row>
    <row r="4" spans="1:11" ht="10.15" customHeight="1">
      <c r="A4" s="15"/>
      <c r="B4" s="185"/>
      <c r="C4" s="183"/>
      <c r="D4" s="183"/>
      <c r="E4" s="184"/>
      <c r="F4" s="15"/>
      <c r="G4" s="15"/>
      <c r="H4" s="192"/>
      <c r="I4" s="193"/>
      <c r="J4" s="194"/>
    </row>
    <row r="5" spans="1:11" ht="10.5" customHeight="1">
      <c r="A5" s="15"/>
      <c r="B5" s="185"/>
      <c r="C5" s="183"/>
      <c r="D5" s="183"/>
      <c r="E5" s="184"/>
      <c r="F5" s="15"/>
      <c r="G5" s="15"/>
      <c r="H5" s="192"/>
      <c r="I5" s="193"/>
      <c r="J5" s="194"/>
    </row>
    <row r="6" spans="1:11" ht="14.45" customHeight="1">
      <c r="A6" s="15"/>
      <c r="B6" s="185"/>
      <c r="C6" s="183"/>
      <c r="D6" s="183"/>
      <c r="E6" s="184"/>
      <c r="F6" s="15"/>
      <c r="G6" s="15"/>
      <c r="H6" s="192"/>
      <c r="I6" s="193"/>
      <c r="J6" s="194"/>
    </row>
    <row r="7" spans="1:11" ht="12" customHeight="1">
      <c r="A7" s="15"/>
      <c r="B7" s="185"/>
      <c r="C7" s="183"/>
      <c r="D7" s="183"/>
      <c r="E7" s="184"/>
      <c r="F7" s="15"/>
      <c r="G7" s="15"/>
      <c r="H7" s="192"/>
      <c r="I7" s="193"/>
      <c r="J7" s="194"/>
    </row>
    <row r="8" spans="1:11" ht="9.6" customHeight="1">
      <c r="A8" s="15"/>
      <c r="B8" s="186"/>
      <c r="C8" s="187"/>
      <c r="D8" s="187"/>
      <c r="E8" s="188"/>
      <c r="F8" s="15"/>
      <c r="G8" s="15"/>
      <c r="H8" s="195"/>
      <c r="I8" s="196"/>
      <c r="J8" s="197"/>
    </row>
    <row r="9" spans="1:11" ht="9.6" customHeight="1">
      <c r="A9" s="15"/>
      <c r="B9" s="16"/>
      <c r="C9" s="16"/>
      <c r="D9" s="16"/>
      <c r="E9" s="16"/>
      <c r="F9" s="15"/>
      <c r="G9" s="15"/>
      <c r="H9" s="15"/>
      <c r="I9" s="15"/>
      <c r="J9" s="15"/>
    </row>
    <row r="10" spans="1:11" s="18" customFormat="1" ht="12" customHeight="1">
      <c r="A10" s="198" t="s">
        <v>1</v>
      </c>
      <c r="B10" s="199"/>
      <c r="C10" s="199"/>
      <c r="D10" s="199"/>
      <c r="E10" s="199"/>
      <c r="F10" s="199"/>
      <c r="G10" s="199"/>
      <c r="H10" s="199"/>
      <c r="I10" s="199"/>
      <c r="J10" s="199"/>
    </row>
    <row r="11" spans="1:11" s="18" customFormat="1" ht="12" customHeight="1">
      <c r="A11" s="198" t="s">
        <v>2</v>
      </c>
      <c r="B11" s="198"/>
      <c r="C11" s="198"/>
      <c r="D11" s="198"/>
      <c r="E11" s="198"/>
      <c r="F11" s="198"/>
      <c r="G11" s="198"/>
      <c r="H11" s="198"/>
      <c r="I11" s="198"/>
      <c r="J11" s="198"/>
    </row>
    <row r="12" spans="1:11" s="18" customFormat="1" ht="12" customHeight="1">
      <c r="A12" s="200" t="s">
        <v>3</v>
      </c>
      <c r="B12" s="199"/>
      <c r="C12" s="199"/>
      <c r="D12" s="199"/>
      <c r="E12" s="199"/>
      <c r="F12" s="199"/>
      <c r="G12" s="199"/>
      <c r="H12" s="199"/>
      <c r="I12" s="199"/>
      <c r="J12" s="199"/>
      <c r="K12" s="19"/>
    </row>
    <row r="13" spans="1:11" s="18" customFormat="1" ht="12" customHeight="1">
      <c r="A13" s="20"/>
      <c r="B13" s="21"/>
      <c r="C13" s="21"/>
      <c r="D13" s="21"/>
      <c r="E13" s="20"/>
      <c r="F13" s="20"/>
      <c r="G13" s="20"/>
      <c r="H13" s="20"/>
    </row>
    <row r="14" spans="1:11" s="18" customFormat="1" ht="11.25" customHeight="1">
      <c r="A14" s="22"/>
      <c r="B14" s="201" t="s">
        <v>4</v>
      </c>
      <c r="C14" s="202"/>
      <c r="D14" s="203"/>
      <c r="E14" s="24" t="s">
        <v>5</v>
      </c>
      <c r="F14" s="24" t="s">
        <v>6</v>
      </c>
      <c r="G14" s="25" t="s">
        <v>7</v>
      </c>
      <c r="H14" s="25" t="s">
        <v>8</v>
      </c>
      <c r="I14" s="26"/>
      <c r="J14" s="26"/>
    </row>
    <row r="15" spans="1:11" s="30" customFormat="1" ht="9.75" customHeight="1">
      <c r="A15" s="23"/>
      <c r="B15" s="201" t="s">
        <v>9</v>
      </c>
      <c r="C15" s="219"/>
      <c r="D15" s="220"/>
      <c r="E15" s="28" t="s">
        <v>10</v>
      </c>
      <c r="F15" s="28" t="s">
        <v>11</v>
      </c>
      <c r="G15" s="28" t="s">
        <v>12</v>
      </c>
      <c r="H15" s="28" t="s">
        <v>13</v>
      </c>
      <c r="I15" s="29"/>
      <c r="J15" s="29"/>
    </row>
    <row r="16" spans="1:11" s="30" customFormat="1" ht="9.75" customHeight="1">
      <c r="A16" s="23"/>
      <c r="B16" s="23"/>
      <c r="C16" s="23"/>
      <c r="D16" s="27"/>
      <c r="E16" s="28" t="s">
        <v>14</v>
      </c>
      <c r="F16" s="28" t="s">
        <v>15</v>
      </c>
      <c r="G16" s="28" t="s">
        <v>16</v>
      </c>
      <c r="H16" s="28" t="s">
        <v>17</v>
      </c>
      <c r="I16" s="29"/>
      <c r="J16" s="29"/>
    </row>
    <row r="17" spans="1:10" s="30" customFormat="1" ht="15" customHeight="1">
      <c r="A17" s="23"/>
      <c r="B17" s="221" t="s">
        <v>18</v>
      </c>
      <c r="C17" s="222"/>
      <c r="D17" s="223"/>
      <c r="E17" s="9"/>
      <c r="F17" s="9"/>
      <c r="G17" s="9"/>
      <c r="H17" s="10"/>
      <c r="I17" s="31" t="s">
        <v>19</v>
      </c>
      <c r="J17" s="1"/>
    </row>
    <row r="18" spans="1:10" ht="6.75" customHeight="1">
      <c r="A18" s="32"/>
      <c r="B18" s="32"/>
      <c r="C18" s="32"/>
      <c r="D18" s="32"/>
      <c r="E18" s="32"/>
      <c r="F18" s="32"/>
      <c r="G18" s="32"/>
      <c r="H18" s="32"/>
      <c r="I18" s="32"/>
      <c r="J18" s="32"/>
    </row>
    <row r="19" spans="1:10" ht="17.25" customHeight="1" thickBot="1">
      <c r="A19" s="224" t="s">
        <v>20</v>
      </c>
      <c r="B19" s="225"/>
      <c r="C19" s="225"/>
      <c r="D19" s="225"/>
      <c r="E19" s="225"/>
      <c r="F19" s="225"/>
      <c r="G19" s="225"/>
      <c r="H19" s="225"/>
      <c r="I19" s="225"/>
      <c r="J19" s="226"/>
    </row>
    <row r="20" spans="1:10" ht="19.899999999999999" customHeight="1" thickTop="1" thickBot="1">
      <c r="A20" s="227" t="s">
        <v>21</v>
      </c>
      <c r="B20" s="228"/>
      <c r="C20" s="228"/>
      <c r="D20" s="228"/>
      <c r="E20" s="229"/>
      <c r="F20" s="229"/>
      <c r="G20" s="229"/>
      <c r="H20" s="229"/>
      <c r="I20" s="229"/>
      <c r="J20" s="13"/>
    </row>
    <row r="21" spans="1:10" ht="19.899999999999999" customHeight="1" thickTop="1">
      <c r="A21" s="230" t="s">
        <v>22</v>
      </c>
      <c r="B21" s="231"/>
      <c r="C21" s="231"/>
      <c r="D21" s="161"/>
      <c r="E21" s="161"/>
      <c r="F21" s="161"/>
      <c r="G21" s="161"/>
      <c r="H21" s="161"/>
      <c r="I21" s="35" t="s">
        <v>23</v>
      </c>
      <c r="J21" s="12"/>
    </row>
    <row r="22" spans="1:10" ht="19.899999999999999" customHeight="1">
      <c r="A22" s="206" t="s">
        <v>24</v>
      </c>
      <c r="B22" s="207"/>
      <c r="C22" s="207"/>
      <c r="D22" s="161"/>
      <c r="E22" s="161"/>
      <c r="F22" s="161"/>
      <c r="G22" s="161"/>
      <c r="H22" s="161"/>
      <c r="I22" s="216"/>
      <c r="J22" s="217"/>
    </row>
    <row r="23" spans="1:10" ht="19.899999999999999" customHeight="1">
      <c r="A23" s="206" t="s">
        <v>25</v>
      </c>
      <c r="B23" s="207"/>
      <c r="C23" s="207"/>
      <c r="D23" s="208"/>
      <c r="E23" s="208"/>
      <c r="F23" s="208"/>
      <c r="G23" s="36" t="s">
        <v>26</v>
      </c>
      <c r="H23" s="2"/>
      <c r="I23" s="36" t="s">
        <v>27</v>
      </c>
      <c r="J23" s="14"/>
    </row>
    <row r="24" spans="1:10" ht="19.899999999999999" customHeight="1">
      <c r="A24" s="206" t="s">
        <v>28</v>
      </c>
      <c r="B24" s="207"/>
      <c r="C24" s="207"/>
      <c r="D24" s="218"/>
      <c r="E24" s="218"/>
      <c r="F24" s="208"/>
      <c r="G24" s="36" t="s">
        <v>29</v>
      </c>
      <c r="H24" s="169"/>
      <c r="I24" s="170"/>
      <c r="J24" s="171"/>
    </row>
    <row r="25" spans="1:10" ht="19.899999999999999" customHeight="1">
      <c r="A25" s="206" t="s">
        <v>30</v>
      </c>
      <c r="B25" s="207"/>
      <c r="C25" s="207"/>
      <c r="D25" s="208"/>
      <c r="E25" s="209"/>
      <c r="F25" s="209"/>
      <c r="G25" s="210" t="s">
        <v>31</v>
      </c>
      <c r="H25" s="210"/>
      <c r="I25" s="211"/>
      <c r="J25" s="212"/>
    </row>
    <row r="26" spans="1:10" ht="6.75" customHeight="1">
      <c r="A26" s="38"/>
      <c r="B26" s="39"/>
      <c r="C26" s="40"/>
      <c r="D26" s="39"/>
      <c r="E26" s="39"/>
      <c r="F26" s="39"/>
      <c r="G26" s="41"/>
      <c r="H26" s="42"/>
      <c r="I26" s="43"/>
      <c r="J26" s="44"/>
    </row>
    <row r="27" spans="1:10" ht="17.25" customHeight="1">
      <c r="A27" s="213" t="s">
        <v>32</v>
      </c>
      <c r="B27" s="214"/>
      <c r="C27" s="214"/>
      <c r="D27" s="214"/>
      <c r="E27" s="214"/>
      <c r="F27" s="214"/>
      <c r="G27" s="214"/>
      <c r="H27" s="214"/>
      <c r="I27" s="214"/>
      <c r="J27" s="215"/>
    </row>
    <row r="28" spans="1:10" ht="22.5" customHeight="1">
      <c r="A28" s="45" t="s">
        <v>33</v>
      </c>
      <c r="B28" s="134" t="s">
        <v>34</v>
      </c>
      <c r="C28" s="134"/>
      <c r="D28" s="134"/>
      <c r="E28" s="134"/>
      <c r="F28" s="134"/>
      <c r="G28" s="134"/>
      <c r="H28" s="134"/>
      <c r="I28" s="135"/>
      <c r="J28" s="3"/>
    </row>
    <row r="29" spans="1:10" ht="22.5" customHeight="1">
      <c r="A29" s="45" t="s">
        <v>35</v>
      </c>
      <c r="B29" s="134" t="s">
        <v>36</v>
      </c>
      <c r="C29" s="134"/>
      <c r="D29" s="134"/>
      <c r="E29" s="134"/>
      <c r="F29" s="134"/>
      <c r="G29" s="134"/>
      <c r="H29" s="134"/>
      <c r="I29" s="135"/>
      <c r="J29" s="3"/>
    </row>
    <row r="30" spans="1:10" ht="22.5" customHeight="1">
      <c r="A30" s="47" t="s">
        <v>37</v>
      </c>
      <c r="B30" s="143" t="s">
        <v>38</v>
      </c>
      <c r="C30" s="204"/>
      <c r="D30" s="204"/>
      <c r="E30" s="204"/>
      <c r="F30" s="204"/>
      <c r="G30" s="204"/>
      <c r="H30" s="204"/>
      <c r="I30" s="205"/>
      <c r="J30" s="3"/>
    </row>
    <row r="31" spans="1:10" ht="22.5" customHeight="1">
      <c r="A31" s="47" t="s">
        <v>39</v>
      </c>
      <c r="B31" s="143" t="s">
        <v>40</v>
      </c>
      <c r="C31" s="204"/>
      <c r="D31" s="204"/>
      <c r="E31" s="204"/>
      <c r="F31" s="204"/>
      <c r="G31" s="204"/>
      <c r="H31" s="204"/>
      <c r="I31" s="205"/>
      <c r="J31" s="3"/>
    </row>
    <row r="32" spans="1:10" ht="22.5" customHeight="1">
      <c r="A32" s="47" t="s">
        <v>41</v>
      </c>
      <c r="B32" s="165" t="s">
        <v>42</v>
      </c>
      <c r="C32" s="165"/>
      <c r="D32" s="165"/>
      <c r="E32" s="166"/>
      <c r="F32" s="166"/>
      <c r="G32" s="166"/>
      <c r="H32" s="167"/>
      <c r="I32" s="168"/>
      <c r="J32" s="3"/>
    </row>
    <row r="33" spans="1:10" ht="22.5" customHeight="1">
      <c r="A33" s="45" t="s">
        <v>43</v>
      </c>
      <c r="B33" s="48" t="s">
        <v>44</v>
      </c>
      <c r="C33" s="48"/>
      <c r="D33" s="48"/>
      <c r="E33" s="48"/>
      <c r="F33" s="48"/>
      <c r="G33" s="48"/>
      <c r="H33" s="136" t="s">
        <v>235</v>
      </c>
      <c r="I33" s="164"/>
      <c r="J33" s="46">
        <f>J28+J29+J30+J31+J32</f>
        <v>0</v>
      </c>
    </row>
    <row r="34" spans="1:10" ht="22.5" customHeight="1">
      <c r="A34" s="45" t="s">
        <v>45</v>
      </c>
      <c r="B34" s="134" t="s">
        <v>46</v>
      </c>
      <c r="C34" s="134"/>
      <c r="D34" s="134"/>
      <c r="E34" s="134"/>
      <c r="F34" s="134"/>
      <c r="G34" s="134"/>
      <c r="H34" s="134"/>
      <c r="I34" s="135"/>
      <c r="J34" s="3"/>
    </row>
    <row r="35" spans="1:10" ht="22.5" customHeight="1">
      <c r="A35" s="45" t="s">
        <v>47</v>
      </c>
      <c r="B35" s="48" t="s">
        <v>48</v>
      </c>
      <c r="C35" s="48"/>
      <c r="D35" s="48"/>
      <c r="E35" s="48"/>
      <c r="F35" s="48"/>
      <c r="G35" s="48"/>
      <c r="H35" s="136" t="s">
        <v>236</v>
      </c>
      <c r="I35" s="164"/>
      <c r="J35" s="46">
        <f>J33-J34</f>
        <v>0</v>
      </c>
    </row>
    <row r="36" spans="1:10" ht="22.5" customHeight="1">
      <c r="A36" s="45" t="s">
        <v>49</v>
      </c>
      <c r="B36" s="141" t="s">
        <v>50</v>
      </c>
      <c r="C36" s="141"/>
      <c r="D36" s="141"/>
      <c r="E36" s="141"/>
      <c r="F36" s="141"/>
      <c r="G36" s="141"/>
      <c r="H36" s="162"/>
      <c r="I36" s="163"/>
      <c r="J36" s="50"/>
    </row>
    <row r="37" spans="1:10" ht="22.5" customHeight="1">
      <c r="A37" s="45"/>
      <c r="B37" s="173" t="s">
        <v>231</v>
      </c>
      <c r="C37" s="173"/>
      <c r="D37" s="173"/>
      <c r="E37" s="173"/>
      <c r="F37" s="173"/>
      <c r="G37" s="173"/>
      <c r="H37" s="162"/>
      <c r="I37" s="163"/>
      <c r="J37" s="50"/>
    </row>
    <row r="38" spans="1:10" ht="22.5" customHeight="1">
      <c r="A38" s="45"/>
      <c r="B38" s="173" t="s">
        <v>51</v>
      </c>
      <c r="C38" s="173"/>
      <c r="D38" s="173"/>
      <c r="E38" s="173"/>
      <c r="F38" s="173"/>
      <c r="G38" s="173"/>
      <c r="H38" s="162"/>
      <c r="I38" s="163"/>
      <c r="J38" s="51"/>
    </row>
    <row r="39" spans="1:10" ht="22.5" customHeight="1">
      <c r="A39" s="45"/>
      <c r="B39" s="48" t="s">
        <v>52</v>
      </c>
      <c r="C39" s="48"/>
      <c r="D39" s="48"/>
      <c r="E39" s="48"/>
      <c r="F39" s="48"/>
      <c r="G39" s="48"/>
      <c r="H39" s="136" t="s">
        <v>237</v>
      </c>
      <c r="I39" s="164"/>
      <c r="J39" s="52">
        <f>H36+H37+H38</f>
        <v>0</v>
      </c>
    </row>
    <row r="40" spans="1:10" ht="22.5" customHeight="1" thickBot="1">
      <c r="A40" s="45" t="s">
        <v>53</v>
      </c>
      <c r="B40" s="48" t="s">
        <v>54</v>
      </c>
      <c r="C40" s="48"/>
      <c r="D40" s="48"/>
      <c r="E40" s="48"/>
      <c r="F40" s="48"/>
      <c r="G40" s="48"/>
      <c r="H40" s="136" t="s">
        <v>55</v>
      </c>
      <c r="I40" s="164"/>
      <c r="J40" s="53">
        <f>J35+J39</f>
        <v>0</v>
      </c>
    </row>
    <row r="41" spans="1:10" ht="21" customHeight="1" thickTop="1">
      <c r="A41" s="174" t="s">
        <v>56</v>
      </c>
      <c r="B41" s="175"/>
      <c r="C41" s="175"/>
      <c r="D41" s="175"/>
      <c r="E41" s="175"/>
      <c r="F41" s="175"/>
      <c r="G41" s="175"/>
      <c r="H41" s="175"/>
      <c r="I41" s="175"/>
      <c r="J41" s="176"/>
    </row>
    <row r="42" spans="1:10" ht="30.6" customHeight="1">
      <c r="A42" s="33" t="s">
        <v>57</v>
      </c>
      <c r="B42" s="282" t="s">
        <v>238</v>
      </c>
      <c r="C42" s="282"/>
      <c r="D42" s="282"/>
      <c r="E42" s="282"/>
      <c r="F42" s="282"/>
      <c r="G42" s="54" t="s">
        <v>241</v>
      </c>
      <c r="H42" s="177">
        <f>IF(J20="x",0,J40*0.005)</f>
        <v>0</v>
      </c>
      <c r="I42" s="178"/>
      <c r="J42" s="55"/>
    </row>
    <row r="43" spans="1:10" ht="35.450000000000003" customHeight="1">
      <c r="A43" s="33"/>
      <c r="B43" s="172" t="s">
        <v>239</v>
      </c>
      <c r="C43" s="172"/>
      <c r="D43" s="172"/>
      <c r="E43" s="172"/>
      <c r="F43" s="172"/>
      <c r="G43" s="56" t="s">
        <v>58</v>
      </c>
      <c r="H43" s="177">
        <f>IF(J20="x",0,J40*0.0025)</f>
        <v>0</v>
      </c>
      <c r="I43" s="178"/>
      <c r="J43" s="55"/>
    </row>
    <row r="44" spans="1:10" ht="24" customHeight="1">
      <c r="A44" s="33"/>
      <c r="B44" s="172" t="s">
        <v>232</v>
      </c>
      <c r="C44" s="172"/>
      <c r="D44" s="172"/>
      <c r="E44" s="172"/>
      <c r="F44" s="275" t="s">
        <v>240</v>
      </c>
      <c r="G44" s="276"/>
      <c r="H44" s="277"/>
      <c r="I44" s="278"/>
      <c r="J44" s="57">
        <f>H42+H43</f>
        <v>0</v>
      </c>
    </row>
    <row r="45" spans="1:10" ht="24" customHeight="1">
      <c r="A45" s="33"/>
      <c r="B45" s="58" t="s">
        <v>59</v>
      </c>
      <c r="C45" s="58"/>
      <c r="D45" s="58"/>
      <c r="E45" s="58"/>
      <c r="F45" s="284" t="s">
        <v>60</v>
      </c>
      <c r="G45" s="285"/>
      <c r="H45" s="286"/>
      <c r="I45" s="287"/>
      <c r="J45" s="59"/>
    </row>
    <row r="46" spans="1:10" ht="24" customHeight="1">
      <c r="A46" s="33"/>
      <c r="B46" s="279" t="s">
        <v>61</v>
      </c>
      <c r="C46" s="279"/>
      <c r="D46" s="279"/>
      <c r="E46" s="279"/>
      <c r="F46" s="275" t="s">
        <v>242</v>
      </c>
      <c r="G46" s="276"/>
      <c r="H46" s="280"/>
      <c r="I46" s="281"/>
      <c r="J46" s="52">
        <f>J44+H45</f>
        <v>0</v>
      </c>
    </row>
    <row r="47" spans="1:10" ht="24" customHeight="1">
      <c r="A47" s="33"/>
      <c r="B47" s="288" t="s">
        <v>62</v>
      </c>
      <c r="C47" s="288"/>
      <c r="D47" s="288"/>
      <c r="E47" s="288"/>
      <c r="F47" s="288"/>
      <c r="G47" s="289"/>
      <c r="H47" s="162"/>
      <c r="I47" s="163"/>
      <c r="J47" s="60"/>
    </row>
    <row r="48" spans="1:10" ht="24" customHeight="1">
      <c r="A48" s="33"/>
      <c r="B48" s="279" t="s">
        <v>63</v>
      </c>
      <c r="C48" s="279"/>
      <c r="D48" s="279"/>
      <c r="E48" s="279"/>
      <c r="F48" s="275" t="s">
        <v>243</v>
      </c>
      <c r="G48" s="276"/>
      <c r="H48" s="280"/>
      <c r="I48" s="281"/>
      <c r="J48" s="46">
        <f>J46+H47</f>
        <v>0</v>
      </c>
    </row>
    <row r="49" spans="1:10" ht="24" customHeight="1">
      <c r="A49" s="47"/>
      <c r="B49" s="282" t="s">
        <v>64</v>
      </c>
      <c r="C49" s="282"/>
      <c r="D49" s="282"/>
      <c r="E49" s="282"/>
      <c r="F49" s="282"/>
      <c r="G49" s="283"/>
      <c r="H49" s="280"/>
      <c r="I49" s="281"/>
      <c r="J49" s="11"/>
    </row>
    <row r="50" spans="1:10" ht="24.95" customHeight="1">
      <c r="A50" s="61"/>
      <c r="B50" s="62" t="s">
        <v>65</v>
      </c>
      <c r="C50" s="63" t="str">
        <f>IF(E17="X","1ST",IF(F17="X","2ND",IF(G17="X","3RD",IF(H17="X","4TH","None"""))))</f>
        <v>None"</v>
      </c>
      <c r="D50" s="64" t="s">
        <v>19</v>
      </c>
      <c r="E50" s="65">
        <f>J17</f>
        <v>0</v>
      </c>
      <c r="F50" s="17" t="s">
        <v>66</v>
      </c>
      <c r="G50" s="63">
        <f>J21</f>
        <v>0</v>
      </c>
      <c r="H50" s="17" t="s">
        <v>67</v>
      </c>
      <c r="I50" s="158">
        <f>D21</f>
        <v>0</v>
      </c>
      <c r="J50" s="159"/>
    </row>
    <row r="51" spans="1:10" ht="22.5" customHeight="1">
      <c r="A51" s="61"/>
      <c r="B51" s="62"/>
      <c r="C51" s="63"/>
      <c r="D51" s="64"/>
      <c r="E51" s="65"/>
      <c r="F51" s="17"/>
      <c r="G51" s="63"/>
      <c r="H51" s="17"/>
      <c r="I51" s="63"/>
      <c r="J51" s="66"/>
    </row>
    <row r="52" spans="1:10" ht="24.95" customHeight="1">
      <c r="A52" s="174" t="s">
        <v>68</v>
      </c>
      <c r="B52" s="175"/>
      <c r="C52" s="175"/>
      <c r="D52" s="175"/>
      <c r="E52" s="175"/>
      <c r="F52" s="175"/>
      <c r="G52" s="175"/>
      <c r="H52" s="175"/>
      <c r="I52" s="175"/>
      <c r="J52" s="176"/>
    </row>
    <row r="53" spans="1:10" ht="24.75" customHeight="1">
      <c r="A53" s="45" t="s">
        <v>69</v>
      </c>
      <c r="B53" s="141" t="s">
        <v>70</v>
      </c>
      <c r="C53" s="141"/>
      <c r="D53" s="141"/>
      <c r="E53" s="141"/>
      <c r="F53" s="141"/>
      <c r="G53" s="142"/>
      <c r="H53" s="123"/>
      <c r="I53" s="124"/>
      <c r="J53" s="67"/>
    </row>
    <row r="54" spans="1:10" ht="24.75" customHeight="1">
      <c r="A54" s="45"/>
      <c r="B54" s="143" t="s">
        <v>71</v>
      </c>
      <c r="C54" s="143"/>
      <c r="D54" s="143"/>
      <c r="E54" s="143"/>
      <c r="F54" s="143"/>
      <c r="G54" s="144"/>
      <c r="H54" s="123"/>
      <c r="I54" s="124"/>
      <c r="J54" s="67"/>
    </row>
    <row r="55" spans="1:10" ht="24.75" customHeight="1">
      <c r="A55" s="45"/>
      <c r="B55" s="143" t="s">
        <v>72</v>
      </c>
      <c r="C55" s="143"/>
      <c r="D55" s="143"/>
      <c r="E55" s="143"/>
      <c r="F55" s="143"/>
      <c r="G55" s="144"/>
      <c r="H55" s="123"/>
      <c r="I55" s="124"/>
      <c r="J55" s="67"/>
    </row>
    <row r="56" spans="1:10" ht="24.75" customHeight="1">
      <c r="A56" s="45"/>
      <c r="B56" s="141" t="s">
        <v>73</v>
      </c>
      <c r="C56" s="141"/>
      <c r="D56" s="141"/>
      <c r="E56" s="141"/>
      <c r="F56" s="141"/>
      <c r="G56" s="142"/>
      <c r="H56" s="123"/>
      <c r="I56" s="124"/>
      <c r="J56" s="67"/>
    </row>
    <row r="57" spans="1:10" ht="24.75" customHeight="1">
      <c r="A57" s="45"/>
      <c r="B57" s="141" t="s">
        <v>74</v>
      </c>
      <c r="C57" s="141"/>
      <c r="D57" s="141"/>
      <c r="E57" s="141"/>
      <c r="F57" s="141"/>
      <c r="G57" s="142"/>
      <c r="H57" s="123"/>
      <c r="I57" s="124"/>
      <c r="J57" s="67"/>
    </row>
    <row r="58" spans="1:10" ht="27.75" customHeight="1">
      <c r="A58" s="45"/>
      <c r="B58" s="173" t="s">
        <v>75</v>
      </c>
      <c r="C58" s="173"/>
      <c r="D58" s="173"/>
      <c r="E58" s="173"/>
      <c r="F58" s="173"/>
      <c r="G58" s="173"/>
      <c r="H58" s="162"/>
      <c r="I58" s="163"/>
      <c r="J58" s="67"/>
    </row>
    <row r="59" spans="1:10" ht="27.75" customHeight="1">
      <c r="A59" s="45"/>
      <c r="B59" s="173" t="s">
        <v>76</v>
      </c>
      <c r="C59" s="173"/>
      <c r="D59" s="173"/>
      <c r="E59" s="173"/>
      <c r="F59" s="173"/>
      <c r="G59" s="173"/>
      <c r="H59" s="162"/>
      <c r="I59" s="163"/>
      <c r="J59" s="67"/>
    </row>
    <row r="60" spans="1:10" ht="24.75" customHeight="1">
      <c r="A60" s="45"/>
      <c r="B60" s="146" t="s">
        <v>77</v>
      </c>
      <c r="C60" s="146"/>
      <c r="D60" s="146"/>
      <c r="E60" s="146"/>
      <c r="F60" s="146"/>
      <c r="G60" s="146"/>
      <c r="H60" s="125" t="s">
        <v>78</v>
      </c>
      <c r="I60" s="126"/>
      <c r="J60" s="46">
        <f>H53+H54+H55+H56+H57+H58+H59</f>
        <v>0</v>
      </c>
    </row>
    <row r="61" spans="1:10" ht="9.75" customHeight="1">
      <c r="A61" s="68"/>
      <c r="B61" s="69"/>
      <c r="C61" s="69"/>
      <c r="D61" s="62"/>
      <c r="H61" s="70"/>
      <c r="I61" s="71"/>
      <c r="J61" s="34"/>
    </row>
    <row r="62" spans="1:10" ht="24.75" customHeight="1">
      <c r="A62" s="61"/>
      <c r="B62" s="62" t="s">
        <v>65</v>
      </c>
      <c r="C62" s="63" t="str">
        <f>IF(E17="X","1ST",IF(F17="X","2ND",IF(G17="X","3RD",IF(H17="X","4TH","None"""))))</f>
        <v>None"</v>
      </c>
      <c r="D62" s="64" t="s">
        <v>19</v>
      </c>
      <c r="E62" s="65">
        <f>J17</f>
        <v>0</v>
      </c>
      <c r="F62" s="17" t="s">
        <v>66</v>
      </c>
      <c r="G62" s="63">
        <f>J21</f>
        <v>0</v>
      </c>
      <c r="H62" s="17" t="s">
        <v>67</v>
      </c>
      <c r="I62" s="158">
        <f>D21</f>
        <v>0</v>
      </c>
      <c r="J62" s="159"/>
    </row>
    <row r="63" spans="1:10" ht="13.15" customHeight="1">
      <c r="A63" s="61"/>
      <c r="B63" s="62"/>
      <c r="C63" s="17"/>
      <c r="D63" s="64"/>
      <c r="E63" s="72"/>
      <c r="F63" s="17"/>
      <c r="G63" s="17"/>
      <c r="H63" s="17"/>
      <c r="I63" s="17"/>
      <c r="J63" s="73"/>
    </row>
    <row r="64" spans="1:10" ht="24.95" customHeight="1">
      <c r="A64" s="250" t="s">
        <v>79</v>
      </c>
      <c r="B64" s="250"/>
      <c r="C64" s="250"/>
      <c r="D64" s="250"/>
      <c r="E64" s="250"/>
      <c r="F64" s="250"/>
      <c r="G64" s="250"/>
      <c r="H64" s="250"/>
      <c r="I64" s="250"/>
      <c r="J64" s="250"/>
    </row>
    <row r="65" spans="1:10" ht="23.25" customHeight="1">
      <c r="A65" s="128" t="s">
        <v>80</v>
      </c>
      <c r="B65" s="129"/>
      <c r="C65" s="129"/>
      <c r="D65" s="129"/>
      <c r="E65" s="129"/>
      <c r="F65" s="129"/>
      <c r="G65" s="129"/>
      <c r="H65" s="129"/>
      <c r="I65" s="129"/>
      <c r="J65" s="130"/>
    </row>
    <row r="66" spans="1:10" ht="24.95" customHeight="1">
      <c r="A66" s="45" t="s">
        <v>81</v>
      </c>
      <c r="B66" s="141" t="s">
        <v>82</v>
      </c>
      <c r="C66" s="141"/>
      <c r="D66" s="141"/>
      <c r="E66" s="141"/>
      <c r="F66" s="141"/>
      <c r="G66" s="142"/>
      <c r="H66" s="123"/>
      <c r="I66" s="124"/>
      <c r="J66" s="74"/>
    </row>
    <row r="67" spans="1:10" ht="24.95" customHeight="1">
      <c r="A67" s="45"/>
      <c r="B67" s="134" t="s">
        <v>83</v>
      </c>
      <c r="C67" s="134"/>
      <c r="D67" s="134"/>
      <c r="E67" s="134"/>
      <c r="F67" s="134"/>
      <c r="G67" s="134"/>
      <c r="H67" s="123"/>
      <c r="I67" s="124"/>
      <c r="J67" s="74"/>
    </row>
    <row r="68" spans="1:10" ht="24.95" customHeight="1">
      <c r="A68" s="45"/>
      <c r="B68" s="134" t="s">
        <v>84</v>
      </c>
      <c r="C68" s="134"/>
      <c r="D68" s="134"/>
      <c r="E68" s="134"/>
      <c r="F68" s="134"/>
      <c r="G68" s="135"/>
      <c r="H68" s="123"/>
      <c r="I68" s="124"/>
      <c r="J68" s="74"/>
    </row>
    <row r="69" spans="1:10" ht="24.95" customHeight="1">
      <c r="A69" s="45"/>
      <c r="B69" s="134" t="s">
        <v>85</v>
      </c>
      <c r="C69" s="134"/>
      <c r="D69" s="134"/>
      <c r="E69" s="134"/>
      <c r="F69" s="134"/>
      <c r="G69" s="135"/>
      <c r="H69" s="123"/>
      <c r="I69" s="124"/>
      <c r="J69" s="74"/>
    </row>
    <row r="70" spans="1:10" ht="24.95" customHeight="1">
      <c r="A70" s="45"/>
      <c r="B70" s="134" t="s">
        <v>86</v>
      </c>
      <c r="C70" s="134"/>
      <c r="D70" s="134"/>
      <c r="E70" s="134"/>
      <c r="F70" s="134"/>
      <c r="G70" s="135"/>
      <c r="H70" s="123"/>
      <c r="I70" s="124"/>
      <c r="J70" s="74"/>
    </row>
    <row r="71" spans="1:10" ht="24.95" customHeight="1">
      <c r="A71" s="45"/>
      <c r="B71" s="48" t="s">
        <v>87</v>
      </c>
      <c r="C71" s="48"/>
      <c r="D71" s="48"/>
      <c r="E71" s="48"/>
      <c r="F71" s="125" t="s">
        <v>88</v>
      </c>
      <c r="G71" s="125"/>
      <c r="H71" s="125"/>
      <c r="I71" s="126"/>
      <c r="J71" s="46">
        <f>H66+H67+H68+H69+H70</f>
        <v>0</v>
      </c>
    </row>
    <row r="72" spans="1:10" ht="29.25" customHeight="1">
      <c r="A72" s="128" t="s">
        <v>228</v>
      </c>
      <c r="B72" s="129"/>
      <c r="C72" s="129"/>
      <c r="D72" s="129"/>
      <c r="E72" s="129"/>
      <c r="F72" s="129"/>
      <c r="G72" s="129"/>
      <c r="H72" s="129"/>
      <c r="I72" s="129"/>
      <c r="J72" s="130"/>
    </row>
    <row r="73" spans="1:10" ht="24.95" customHeight="1">
      <c r="A73" s="45" t="s">
        <v>89</v>
      </c>
      <c r="B73" s="134" t="s">
        <v>90</v>
      </c>
      <c r="C73" s="134"/>
      <c r="D73" s="134"/>
      <c r="E73" s="134"/>
      <c r="F73" s="134"/>
      <c r="G73" s="134"/>
      <c r="H73" s="123"/>
      <c r="I73" s="124"/>
      <c r="J73" s="74"/>
    </row>
    <row r="74" spans="1:10" ht="24.95" customHeight="1">
      <c r="A74" s="45"/>
      <c r="B74" s="141" t="s">
        <v>91</v>
      </c>
      <c r="C74" s="141"/>
      <c r="D74" s="141"/>
      <c r="E74" s="141"/>
      <c r="F74" s="141"/>
      <c r="G74" s="141"/>
      <c r="H74" s="123"/>
      <c r="I74" s="124"/>
      <c r="J74" s="74"/>
    </row>
    <row r="75" spans="1:10" ht="24.95" customHeight="1">
      <c r="A75" s="45"/>
      <c r="B75" s="134" t="s">
        <v>92</v>
      </c>
      <c r="C75" s="134"/>
      <c r="D75" s="134"/>
      <c r="E75" s="134"/>
      <c r="F75" s="134"/>
      <c r="G75" s="135"/>
      <c r="H75" s="123"/>
      <c r="I75" s="124"/>
      <c r="J75" s="74"/>
    </row>
    <row r="76" spans="1:10" ht="24.75" customHeight="1">
      <c r="A76" s="45"/>
      <c r="B76" s="134" t="s">
        <v>93</v>
      </c>
      <c r="C76" s="134"/>
      <c r="D76" s="134"/>
      <c r="E76" s="134"/>
      <c r="F76" s="134"/>
      <c r="G76" s="134"/>
      <c r="H76" s="123"/>
      <c r="I76" s="124"/>
      <c r="J76" s="74"/>
    </row>
    <row r="77" spans="1:10" ht="31.5" customHeight="1">
      <c r="A77" s="45"/>
      <c r="B77" s="134" t="s">
        <v>94</v>
      </c>
      <c r="C77" s="134"/>
      <c r="D77" s="134"/>
      <c r="E77" s="134"/>
      <c r="F77" s="134"/>
      <c r="G77" s="134"/>
      <c r="H77" s="123"/>
      <c r="I77" s="124"/>
      <c r="J77" s="74"/>
    </row>
    <row r="78" spans="1:10" ht="24.95" customHeight="1">
      <c r="A78" s="45"/>
      <c r="B78" s="48" t="s">
        <v>95</v>
      </c>
      <c r="C78" s="48"/>
      <c r="D78" s="48"/>
      <c r="E78" s="48"/>
      <c r="F78" s="48"/>
      <c r="G78" s="136" t="s">
        <v>96</v>
      </c>
      <c r="H78" s="136"/>
      <c r="I78" s="137"/>
      <c r="J78" s="46">
        <f>H73+H74+H75+H76+H77</f>
        <v>0</v>
      </c>
    </row>
    <row r="79" spans="1:10" ht="29.25" customHeight="1">
      <c r="A79" s="128" t="s">
        <v>97</v>
      </c>
      <c r="B79" s="129"/>
      <c r="C79" s="129"/>
      <c r="D79" s="129"/>
      <c r="E79" s="129"/>
      <c r="F79" s="129"/>
      <c r="G79" s="129"/>
      <c r="H79" s="129"/>
      <c r="I79" s="129"/>
      <c r="J79" s="130"/>
    </row>
    <row r="80" spans="1:10" ht="24.95" customHeight="1">
      <c r="A80" s="45" t="s">
        <v>98</v>
      </c>
      <c r="B80" s="37" t="s">
        <v>90</v>
      </c>
      <c r="C80" s="37"/>
      <c r="D80" s="37"/>
      <c r="E80" s="37"/>
      <c r="F80" s="48"/>
      <c r="G80" s="49"/>
      <c r="H80" s="123"/>
      <c r="I80" s="124"/>
      <c r="J80" s="74"/>
    </row>
    <row r="81" spans="1:10" ht="24.95" customHeight="1">
      <c r="A81" s="45"/>
      <c r="B81" s="37" t="s">
        <v>244</v>
      </c>
      <c r="C81" s="37"/>
      <c r="D81" s="37"/>
      <c r="E81" s="37"/>
      <c r="F81" s="48"/>
      <c r="G81" s="49"/>
      <c r="H81" s="123"/>
      <c r="I81" s="124"/>
      <c r="J81" s="74"/>
    </row>
    <row r="82" spans="1:10" ht="24.95" customHeight="1">
      <c r="A82" s="45"/>
      <c r="B82" s="37" t="s">
        <v>245</v>
      </c>
      <c r="C82" s="37"/>
      <c r="D82" s="37"/>
      <c r="E82" s="37"/>
      <c r="F82" s="48"/>
      <c r="G82" s="49"/>
      <c r="H82" s="123"/>
      <c r="I82" s="124"/>
      <c r="J82" s="74"/>
    </row>
    <row r="83" spans="1:10" ht="24.75" customHeight="1">
      <c r="A83" s="45"/>
      <c r="B83" s="37" t="s">
        <v>246</v>
      </c>
      <c r="C83" s="37"/>
      <c r="D83" s="37"/>
      <c r="E83" s="37"/>
      <c r="F83" s="48"/>
      <c r="G83" s="49"/>
      <c r="H83" s="123"/>
      <c r="I83" s="124"/>
      <c r="J83" s="74"/>
    </row>
    <row r="84" spans="1:10" ht="24.75" customHeight="1">
      <c r="A84" s="45"/>
      <c r="B84" s="37" t="s">
        <v>99</v>
      </c>
      <c r="C84" s="37"/>
      <c r="D84" s="37"/>
      <c r="E84" s="37"/>
      <c r="F84" s="48"/>
      <c r="G84" s="49"/>
      <c r="H84" s="123"/>
      <c r="I84" s="124"/>
      <c r="J84" s="74"/>
    </row>
    <row r="85" spans="1:10" ht="31.5" customHeight="1">
      <c r="A85" s="45"/>
      <c r="B85" s="48" t="s">
        <v>100</v>
      </c>
      <c r="C85" s="48"/>
      <c r="D85" s="48"/>
      <c r="E85" s="48"/>
      <c r="F85" s="48"/>
      <c r="G85" s="48"/>
      <c r="H85" s="136" t="s">
        <v>101</v>
      </c>
      <c r="I85" s="137"/>
      <c r="J85" s="46">
        <f>H80+H81+H82+H83+H84</f>
        <v>0</v>
      </c>
    </row>
    <row r="86" spans="1:10" ht="24" customHeight="1">
      <c r="A86" s="128" t="s">
        <v>102</v>
      </c>
      <c r="B86" s="129"/>
      <c r="C86" s="129"/>
      <c r="D86" s="129"/>
      <c r="E86" s="129"/>
      <c r="F86" s="129"/>
      <c r="G86" s="129"/>
      <c r="H86" s="129"/>
      <c r="I86" s="129"/>
      <c r="J86" s="130"/>
    </row>
    <row r="87" spans="1:10" ht="24.75" customHeight="1">
      <c r="A87" s="45" t="s">
        <v>103</v>
      </c>
      <c r="B87" s="141" t="s">
        <v>104</v>
      </c>
      <c r="C87" s="141"/>
      <c r="D87" s="141"/>
      <c r="E87" s="141"/>
      <c r="F87" s="141"/>
      <c r="G87" s="142"/>
      <c r="H87" s="123"/>
      <c r="I87" s="124"/>
      <c r="J87" s="67"/>
    </row>
    <row r="88" spans="1:10" ht="24.75" customHeight="1">
      <c r="A88" s="47"/>
      <c r="B88" s="143" t="s">
        <v>105</v>
      </c>
      <c r="C88" s="143"/>
      <c r="D88" s="143"/>
      <c r="E88" s="143"/>
      <c r="F88" s="143"/>
      <c r="G88" s="144"/>
      <c r="H88" s="123"/>
      <c r="I88" s="124"/>
      <c r="J88" s="67"/>
    </row>
    <row r="89" spans="1:10" ht="24.75" customHeight="1">
      <c r="A89" s="45"/>
      <c r="B89" s="143" t="s">
        <v>106</v>
      </c>
      <c r="C89" s="143"/>
      <c r="D89" s="143"/>
      <c r="E89" s="143"/>
      <c r="F89" s="143"/>
      <c r="G89" s="144"/>
      <c r="H89" s="123"/>
      <c r="I89" s="124"/>
      <c r="J89" s="67"/>
    </row>
    <row r="90" spans="1:10" ht="24.75" customHeight="1">
      <c r="A90" s="47"/>
      <c r="B90" s="145" t="s">
        <v>107</v>
      </c>
      <c r="C90" s="145"/>
      <c r="D90" s="145"/>
      <c r="E90" s="145"/>
      <c r="F90" s="145"/>
      <c r="G90" s="145"/>
      <c r="H90" s="125" t="s">
        <v>108</v>
      </c>
      <c r="I90" s="126"/>
      <c r="J90" s="46">
        <f>SUM(H87:I89)</f>
        <v>0</v>
      </c>
    </row>
    <row r="91" spans="1:10" ht="29.25" customHeight="1">
      <c r="A91" s="138" t="s">
        <v>109</v>
      </c>
      <c r="B91" s="147"/>
      <c r="C91" s="147"/>
      <c r="D91" s="147"/>
      <c r="E91" s="147"/>
      <c r="F91" s="147"/>
      <c r="G91" s="148"/>
      <c r="H91" s="149">
        <f>J40*0.1</f>
        <v>0</v>
      </c>
      <c r="I91" s="150"/>
      <c r="J91" s="75" t="s">
        <v>248</v>
      </c>
    </row>
    <row r="92" spans="1:10" ht="24.75" customHeight="1">
      <c r="A92" s="45" t="s">
        <v>110</v>
      </c>
      <c r="B92" s="134" t="s">
        <v>111</v>
      </c>
      <c r="C92" s="134"/>
      <c r="D92" s="134"/>
      <c r="E92" s="134"/>
      <c r="F92" s="134"/>
      <c r="G92" s="134"/>
      <c r="H92" s="134"/>
      <c r="I92" s="135"/>
      <c r="J92" s="3"/>
    </row>
    <row r="93" spans="1:10" ht="24.75" customHeight="1">
      <c r="A93" s="45" t="s">
        <v>112</v>
      </c>
      <c r="B93" s="134" t="s">
        <v>113</v>
      </c>
      <c r="C93" s="134"/>
      <c r="D93" s="134"/>
      <c r="E93" s="134"/>
      <c r="F93" s="134"/>
      <c r="G93" s="134"/>
      <c r="H93" s="134"/>
      <c r="I93" s="135"/>
      <c r="J93" s="3"/>
    </row>
    <row r="94" spans="1:10" ht="24.75" customHeight="1" thickBot="1">
      <c r="A94" s="45" t="s">
        <v>114</v>
      </c>
      <c r="B94" s="146" t="s">
        <v>115</v>
      </c>
      <c r="C94" s="146"/>
      <c r="D94" s="146"/>
      <c r="E94" s="146"/>
      <c r="F94" s="146"/>
      <c r="G94" s="125" t="s">
        <v>247</v>
      </c>
      <c r="H94" s="125"/>
      <c r="I94" s="126"/>
      <c r="J94" s="53">
        <f>J60+J71+J78+J90+J92+J93+J85</f>
        <v>0</v>
      </c>
    </row>
    <row r="95" spans="1:10" ht="24.75" customHeight="1" thickTop="1">
      <c r="A95" s="61"/>
      <c r="B95" s="62" t="s">
        <v>65</v>
      </c>
      <c r="C95" s="63" t="str">
        <f>IF(E17="X","1ST",IF(F17="X","2ND",IF(G17="X","3RD",IF(H17="X","4TH","None"""))))</f>
        <v>None"</v>
      </c>
      <c r="D95" s="64" t="s">
        <v>19</v>
      </c>
      <c r="E95" s="65">
        <f>J17</f>
        <v>0</v>
      </c>
      <c r="F95" s="17" t="s">
        <v>66</v>
      </c>
      <c r="G95" s="63">
        <f>J21</f>
        <v>0</v>
      </c>
      <c r="H95" s="17" t="s">
        <v>67</v>
      </c>
      <c r="I95" s="158">
        <f>D21</f>
        <v>0</v>
      </c>
      <c r="J95" s="159"/>
    </row>
    <row r="96" spans="1:10" ht="24.75" customHeight="1">
      <c r="A96" s="76"/>
      <c r="B96" s="77"/>
      <c r="C96" s="77"/>
      <c r="D96" s="78"/>
      <c r="E96" s="39"/>
      <c r="F96" s="39"/>
      <c r="G96" s="39"/>
      <c r="H96" s="79"/>
      <c r="I96" s="80"/>
      <c r="J96" s="40"/>
    </row>
    <row r="97" spans="1:10" ht="24.75" customHeight="1">
      <c r="A97" s="174" t="s">
        <v>116</v>
      </c>
      <c r="B97" s="175"/>
      <c r="C97" s="175"/>
      <c r="D97" s="175"/>
      <c r="E97" s="175"/>
      <c r="F97" s="175"/>
      <c r="G97" s="175"/>
      <c r="H97" s="175"/>
      <c r="I97" s="175"/>
      <c r="J97" s="176"/>
    </row>
    <row r="98" spans="1:10" ht="24.75" customHeight="1">
      <c r="A98" s="45" t="s">
        <v>117</v>
      </c>
      <c r="B98" s="37" t="s">
        <v>118</v>
      </c>
      <c r="C98" s="37"/>
      <c r="D98" s="37"/>
      <c r="E98" s="37"/>
      <c r="F98" s="37"/>
      <c r="G98" s="37"/>
      <c r="H98" s="81"/>
      <c r="I98" s="82"/>
      <c r="J98" s="4"/>
    </row>
    <row r="99" spans="1:10" ht="24.75" customHeight="1">
      <c r="A99" s="45" t="s">
        <v>119</v>
      </c>
      <c r="B99" s="134" t="s">
        <v>120</v>
      </c>
      <c r="C99" s="134"/>
      <c r="D99" s="134"/>
      <c r="E99" s="134"/>
      <c r="F99" s="134"/>
      <c r="G99" s="134"/>
      <c r="H99" s="123"/>
      <c r="I99" s="124"/>
      <c r="J99" s="50"/>
    </row>
    <row r="100" spans="1:10" ht="24.75" customHeight="1">
      <c r="A100" s="45"/>
      <c r="B100" s="134" t="s">
        <v>121</v>
      </c>
      <c r="C100" s="134"/>
      <c r="D100" s="134"/>
      <c r="E100" s="134"/>
      <c r="F100" s="134"/>
      <c r="G100" s="134"/>
      <c r="H100" s="162"/>
      <c r="I100" s="163"/>
      <c r="J100" s="50"/>
    </row>
    <row r="101" spans="1:10" ht="24.75" customHeight="1">
      <c r="A101" s="45"/>
      <c r="B101" s="146" t="s">
        <v>122</v>
      </c>
      <c r="C101" s="146"/>
      <c r="D101" s="146"/>
      <c r="E101" s="146"/>
      <c r="F101" s="125" t="s">
        <v>123</v>
      </c>
      <c r="G101" s="125"/>
      <c r="H101" s="125"/>
      <c r="I101" s="126"/>
      <c r="J101" s="83">
        <f>H99+H100</f>
        <v>0</v>
      </c>
    </row>
    <row r="102" spans="1:10" ht="24.75" customHeight="1">
      <c r="A102" s="45" t="s">
        <v>124</v>
      </c>
      <c r="B102" s="134" t="s">
        <v>125</v>
      </c>
      <c r="C102" s="134"/>
      <c r="D102" s="134"/>
      <c r="E102" s="134"/>
      <c r="F102" s="134"/>
      <c r="G102" s="134"/>
      <c r="H102" s="134"/>
      <c r="I102" s="135"/>
      <c r="J102" s="4"/>
    </row>
    <row r="103" spans="1:10" ht="24.75" customHeight="1">
      <c r="A103" s="45" t="s">
        <v>126</v>
      </c>
      <c r="B103" s="134" t="s">
        <v>127</v>
      </c>
      <c r="C103" s="134"/>
      <c r="D103" s="134"/>
      <c r="E103" s="134"/>
      <c r="F103" s="134"/>
      <c r="G103" s="134"/>
      <c r="H103" s="134"/>
      <c r="I103" s="135"/>
      <c r="J103" s="4"/>
    </row>
    <row r="104" spans="1:10" ht="24.75" customHeight="1">
      <c r="A104" s="45" t="s">
        <v>128</v>
      </c>
      <c r="B104" s="134" t="s">
        <v>129</v>
      </c>
      <c r="C104" s="134"/>
      <c r="D104" s="134"/>
      <c r="E104" s="134"/>
      <c r="F104" s="134"/>
      <c r="G104" s="134"/>
      <c r="H104" s="134"/>
      <c r="I104" s="135"/>
      <c r="J104" s="4"/>
    </row>
    <row r="105" spans="1:10" ht="24.75" customHeight="1">
      <c r="A105" s="84" t="s">
        <v>130</v>
      </c>
      <c r="B105" s="48" t="s">
        <v>131</v>
      </c>
      <c r="C105" s="48"/>
      <c r="D105" s="48"/>
      <c r="E105" s="48"/>
      <c r="F105" s="48"/>
      <c r="G105" s="48"/>
      <c r="H105" s="125" t="s">
        <v>132</v>
      </c>
      <c r="I105" s="126"/>
      <c r="J105" s="5">
        <f>J40</f>
        <v>0</v>
      </c>
    </row>
    <row r="106" spans="1:10" ht="24.75" customHeight="1" thickBot="1">
      <c r="A106" s="45" t="s">
        <v>133</v>
      </c>
      <c r="B106" s="146" t="s">
        <v>134</v>
      </c>
      <c r="C106" s="146"/>
      <c r="D106" s="146"/>
      <c r="E106" s="146"/>
      <c r="F106" s="146"/>
      <c r="G106" s="125" t="s">
        <v>249</v>
      </c>
      <c r="H106" s="125"/>
      <c r="I106" s="126"/>
      <c r="J106" s="53">
        <f>J98+J101+J102+J103+J104+J105</f>
        <v>0</v>
      </c>
    </row>
    <row r="107" spans="1:10" ht="11.25" customHeight="1" thickTop="1">
      <c r="A107" s="270"/>
      <c r="B107" s="271"/>
      <c r="C107" s="271"/>
      <c r="D107" s="271"/>
      <c r="E107" s="271"/>
      <c r="F107" s="271"/>
      <c r="G107" s="271"/>
      <c r="H107" s="271"/>
      <c r="I107" s="272"/>
      <c r="J107" s="223"/>
    </row>
    <row r="108" spans="1:10" ht="24.75" customHeight="1">
      <c r="A108" s="84" t="s">
        <v>135</v>
      </c>
      <c r="B108" s="273" t="s">
        <v>136</v>
      </c>
      <c r="C108" s="273"/>
      <c r="D108" s="273"/>
      <c r="E108" s="273"/>
      <c r="F108" s="273"/>
      <c r="G108" s="274"/>
      <c r="H108" s="123"/>
      <c r="I108" s="124"/>
      <c r="J108" s="67"/>
    </row>
    <row r="109" spans="1:10" ht="24.75" customHeight="1">
      <c r="A109" s="33"/>
      <c r="B109" s="143" t="s">
        <v>137</v>
      </c>
      <c r="C109" s="143"/>
      <c r="D109" s="143"/>
      <c r="E109" s="143"/>
      <c r="F109" s="143"/>
      <c r="G109" s="144"/>
      <c r="H109" s="123"/>
      <c r="I109" s="124"/>
      <c r="J109" s="67"/>
    </row>
    <row r="110" spans="1:10" ht="24.75" customHeight="1">
      <c r="A110" s="33"/>
      <c r="B110" s="143" t="s">
        <v>138</v>
      </c>
      <c r="C110" s="143"/>
      <c r="D110" s="143"/>
      <c r="E110" s="143"/>
      <c r="F110" s="143"/>
      <c r="G110" s="144"/>
      <c r="H110" s="123"/>
      <c r="I110" s="124"/>
      <c r="J110" s="67"/>
    </row>
    <row r="111" spans="1:10" ht="24.75" customHeight="1">
      <c r="A111" s="47"/>
      <c r="B111" s="134" t="s">
        <v>139</v>
      </c>
      <c r="C111" s="134"/>
      <c r="D111" s="134"/>
      <c r="E111" s="134"/>
      <c r="F111" s="125" t="s">
        <v>250</v>
      </c>
      <c r="G111" s="125"/>
      <c r="H111" s="125"/>
      <c r="I111" s="126"/>
      <c r="J111" s="46">
        <f>H108+H109-H110</f>
        <v>0</v>
      </c>
    </row>
    <row r="112" spans="1:10" ht="24.75" customHeight="1">
      <c r="A112" s="45" t="s">
        <v>140</v>
      </c>
      <c r="B112" s="134" t="s">
        <v>141</v>
      </c>
      <c r="C112" s="134"/>
      <c r="D112" s="134"/>
      <c r="E112" s="134"/>
      <c r="F112" s="134"/>
      <c r="G112" s="134"/>
      <c r="H112" s="123"/>
      <c r="I112" s="124"/>
      <c r="J112" s="50"/>
    </row>
    <row r="113" spans="1:10" ht="24.75" customHeight="1">
      <c r="A113" s="45"/>
      <c r="B113" s="134" t="s">
        <v>142</v>
      </c>
      <c r="C113" s="134"/>
      <c r="D113" s="134"/>
      <c r="E113" s="134"/>
      <c r="F113" s="134"/>
      <c r="G113" s="134"/>
      <c r="H113" s="162"/>
      <c r="I113" s="163"/>
      <c r="J113" s="50"/>
    </row>
    <row r="114" spans="1:10" ht="24.75" customHeight="1">
      <c r="A114" s="45"/>
      <c r="B114" s="48" t="s">
        <v>143</v>
      </c>
      <c r="C114" s="48"/>
      <c r="D114" s="48"/>
      <c r="E114" s="48"/>
      <c r="F114" s="125" t="s">
        <v>144</v>
      </c>
      <c r="G114" s="125"/>
      <c r="H114" s="125"/>
      <c r="I114" s="126"/>
      <c r="J114" s="83">
        <f>H112+H113</f>
        <v>0</v>
      </c>
    </row>
    <row r="115" spans="1:10" ht="24.75" customHeight="1">
      <c r="A115" s="84" t="s">
        <v>145</v>
      </c>
      <c r="B115" s="134" t="s">
        <v>146</v>
      </c>
      <c r="C115" s="134"/>
      <c r="D115" s="134"/>
      <c r="E115" s="134"/>
      <c r="F115" s="134"/>
      <c r="G115" s="134"/>
      <c r="H115" s="134"/>
      <c r="I115" s="135"/>
      <c r="J115" s="6"/>
    </row>
    <row r="116" spans="1:10" ht="24.75" customHeight="1">
      <c r="A116" s="84" t="s">
        <v>147</v>
      </c>
      <c r="B116" s="134" t="s">
        <v>148</v>
      </c>
      <c r="C116" s="134"/>
      <c r="D116" s="134"/>
      <c r="E116" s="134"/>
      <c r="F116" s="134"/>
      <c r="G116" s="134"/>
      <c r="H116" s="134"/>
      <c r="I116" s="135"/>
      <c r="J116" s="6"/>
    </row>
    <row r="117" spans="1:10" ht="24.75" customHeight="1">
      <c r="A117" s="84" t="s">
        <v>149</v>
      </c>
      <c r="B117" s="146" t="s">
        <v>150</v>
      </c>
      <c r="C117" s="146"/>
      <c r="D117" s="146"/>
      <c r="E117" s="146"/>
      <c r="F117" s="146"/>
      <c r="G117" s="146"/>
      <c r="H117" s="125" t="s">
        <v>151</v>
      </c>
      <c r="I117" s="126"/>
      <c r="J117" s="7">
        <f>J94</f>
        <v>0</v>
      </c>
    </row>
    <row r="118" spans="1:10" ht="24.75" customHeight="1" thickBot="1">
      <c r="A118" s="45" t="s">
        <v>152</v>
      </c>
      <c r="B118" s="48" t="s">
        <v>153</v>
      </c>
      <c r="C118" s="48"/>
      <c r="D118" s="48"/>
      <c r="E118" s="48"/>
      <c r="F118" s="48"/>
      <c r="G118" s="125" t="s">
        <v>251</v>
      </c>
      <c r="H118" s="125"/>
      <c r="I118" s="126"/>
      <c r="J118" s="53">
        <f>J111+J114+J115+J116+J117</f>
        <v>0</v>
      </c>
    </row>
    <row r="119" spans="1:10" ht="24.75" customHeight="1" thickTop="1">
      <c r="A119" s="241" t="s">
        <v>154</v>
      </c>
      <c r="B119" s="160"/>
      <c r="C119" s="160"/>
      <c r="D119" s="160"/>
      <c r="E119" s="160"/>
      <c r="F119" s="160"/>
      <c r="G119" s="160"/>
      <c r="H119" s="160"/>
      <c r="I119" s="242"/>
      <c r="J119" s="243"/>
    </row>
    <row r="120" spans="1:10" ht="24.75" customHeight="1">
      <c r="A120" s="86">
        <v>32</v>
      </c>
      <c r="B120" s="160" t="s">
        <v>155</v>
      </c>
      <c r="C120" s="160"/>
      <c r="D120" s="160"/>
      <c r="E120" s="160"/>
      <c r="F120" s="85"/>
      <c r="G120" s="85"/>
      <c r="H120" s="239">
        <f>J106-J118</f>
        <v>0</v>
      </c>
      <c r="I120" s="240"/>
      <c r="J120" s="87"/>
    </row>
    <row r="121" spans="1:10">
      <c r="A121" s="68"/>
      <c r="B121" s="69"/>
      <c r="C121" s="69"/>
      <c r="D121" s="62"/>
      <c r="H121" s="70"/>
      <c r="I121" s="71"/>
      <c r="J121" s="34"/>
    </row>
    <row r="122" spans="1:10" ht="21" customHeight="1">
      <c r="A122" s="250" t="s">
        <v>156</v>
      </c>
      <c r="B122" s="250"/>
      <c r="C122" s="250"/>
      <c r="D122" s="250"/>
      <c r="E122" s="250"/>
      <c r="F122" s="250"/>
      <c r="G122" s="250"/>
      <c r="H122" s="250"/>
      <c r="I122" s="250"/>
      <c r="J122" s="250"/>
    </row>
    <row r="123" spans="1:10" ht="24.75" customHeight="1">
      <c r="A123" s="88" t="s">
        <v>157</v>
      </c>
      <c r="B123" s="251" t="s">
        <v>158</v>
      </c>
      <c r="C123" s="251"/>
      <c r="D123" s="251"/>
      <c r="E123" s="251"/>
      <c r="F123" s="251"/>
      <c r="G123" s="251"/>
      <c r="H123" s="251"/>
      <c r="I123" s="251"/>
      <c r="J123" s="8"/>
    </row>
    <row r="124" spans="1:10" ht="17.25" customHeight="1">
      <c r="A124" s="89"/>
      <c r="B124" s="90"/>
      <c r="C124" s="90"/>
      <c r="D124" s="90"/>
      <c r="E124" s="90"/>
      <c r="F124" s="90"/>
      <c r="G124" s="62"/>
      <c r="H124" s="62"/>
      <c r="I124" s="62"/>
      <c r="J124" s="91"/>
    </row>
    <row r="125" spans="1:10" ht="24.75" customHeight="1">
      <c r="A125" s="92"/>
      <c r="B125" s="251" t="s">
        <v>159</v>
      </c>
      <c r="C125" s="251"/>
      <c r="D125" s="251"/>
      <c r="E125" s="251"/>
      <c r="F125" s="251"/>
      <c r="G125" s="251"/>
      <c r="H125" s="251"/>
      <c r="I125" s="251"/>
      <c r="J125" s="3"/>
    </row>
    <row r="126" spans="1:10" ht="24.75" customHeight="1">
      <c r="A126" s="61"/>
      <c r="B126" s="62" t="s">
        <v>65</v>
      </c>
      <c r="C126" s="63" t="str">
        <f>IF(E17="X","1ST",IF(F17="X","2ND",IF(G17="X","3RD",IF(H17="X","4TH","None"""))))</f>
        <v>None"</v>
      </c>
      <c r="D126" s="64" t="s">
        <v>19</v>
      </c>
      <c r="E126" s="65">
        <f>J17</f>
        <v>0</v>
      </c>
      <c r="F126" s="17" t="s">
        <v>66</v>
      </c>
      <c r="G126" s="63">
        <f>J21</f>
        <v>0</v>
      </c>
      <c r="H126" s="17" t="s">
        <v>67</v>
      </c>
      <c r="I126" s="158">
        <f>D21</f>
        <v>0</v>
      </c>
      <c r="J126" s="159"/>
    </row>
    <row r="127" spans="1:10" ht="12.6" customHeight="1">
      <c r="A127" s="93"/>
      <c r="B127" s="94"/>
      <c r="C127" s="94"/>
      <c r="D127" s="94"/>
      <c r="E127" s="94"/>
      <c r="F127" s="94"/>
      <c r="G127" s="94"/>
      <c r="H127" s="94"/>
      <c r="I127" s="94"/>
      <c r="J127" s="95"/>
    </row>
    <row r="128" spans="1:10" ht="23.25" customHeight="1">
      <c r="A128" s="250" t="s">
        <v>160</v>
      </c>
      <c r="B128" s="250"/>
      <c r="C128" s="250"/>
      <c r="D128" s="250"/>
      <c r="E128" s="250"/>
      <c r="F128" s="250"/>
      <c r="G128" s="250"/>
      <c r="H128" s="250"/>
      <c r="I128" s="250"/>
      <c r="J128" s="250"/>
    </row>
    <row r="129" spans="1:10" ht="21" customHeight="1">
      <c r="A129" s="128" t="s">
        <v>161</v>
      </c>
      <c r="B129" s="129"/>
      <c r="C129" s="129"/>
      <c r="D129" s="129"/>
      <c r="E129" s="129"/>
      <c r="F129" s="129"/>
      <c r="G129" s="129"/>
      <c r="H129" s="129"/>
      <c r="I129" s="129"/>
      <c r="J129" s="130"/>
    </row>
    <row r="130" spans="1:10" ht="24.4" customHeight="1">
      <c r="A130" s="45" t="s">
        <v>162</v>
      </c>
      <c r="B130" s="132" t="s">
        <v>163</v>
      </c>
      <c r="C130" s="132"/>
      <c r="D130" s="132"/>
      <c r="E130" s="132"/>
      <c r="F130" s="132"/>
      <c r="G130" s="132"/>
      <c r="H130" s="132"/>
      <c r="I130" s="133"/>
      <c r="J130" s="3"/>
    </row>
    <row r="131" spans="1:10" ht="24.4" customHeight="1">
      <c r="A131" s="45" t="s">
        <v>164</v>
      </c>
      <c r="B131" s="132" t="s">
        <v>165</v>
      </c>
      <c r="C131" s="132"/>
      <c r="D131" s="132"/>
      <c r="E131" s="132"/>
      <c r="F131" s="132"/>
      <c r="G131" s="132"/>
      <c r="H131" s="132"/>
      <c r="I131" s="133"/>
      <c r="J131" s="3"/>
    </row>
    <row r="132" spans="1:10" ht="24.4" customHeight="1">
      <c r="A132" s="45" t="s">
        <v>166</v>
      </c>
      <c r="B132" s="132" t="s">
        <v>167</v>
      </c>
      <c r="C132" s="132"/>
      <c r="D132" s="132"/>
      <c r="E132" s="132"/>
      <c r="F132" s="132"/>
      <c r="G132" s="132"/>
      <c r="H132" s="132"/>
      <c r="I132" s="133"/>
      <c r="J132" s="3"/>
    </row>
    <row r="133" spans="1:10" ht="24.4" customHeight="1">
      <c r="A133" s="45" t="s">
        <v>168</v>
      </c>
      <c r="B133" s="132" t="s">
        <v>169</v>
      </c>
      <c r="C133" s="132"/>
      <c r="D133" s="132"/>
      <c r="E133" s="132"/>
      <c r="F133" s="132"/>
      <c r="G133" s="132"/>
      <c r="H133" s="132"/>
      <c r="I133" s="133"/>
      <c r="J133" s="3"/>
    </row>
    <row r="134" spans="1:10" ht="24.4" customHeight="1">
      <c r="A134" s="45" t="s">
        <v>170</v>
      </c>
      <c r="B134" s="132" t="s">
        <v>171</v>
      </c>
      <c r="C134" s="132"/>
      <c r="D134" s="132"/>
      <c r="E134" s="132"/>
      <c r="F134" s="132"/>
      <c r="G134" s="132"/>
      <c r="H134" s="132"/>
      <c r="I134" s="133"/>
      <c r="J134" s="3"/>
    </row>
    <row r="135" spans="1:10" ht="24.4" customHeight="1">
      <c r="A135" s="45" t="s">
        <v>172</v>
      </c>
      <c r="B135" s="96" t="s">
        <v>173</v>
      </c>
      <c r="C135" s="98"/>
      <c r="D135" s="98"/>
      <c r="E135" s="98"/>
      <c r="F135" s="98"/>
      <c r="G135" s="98"/>
      <c r="H135" s="131"/>
      <c r="I135" s="131"/>
      <c r="J135" s="50"/>
    </row>
    <row r="136" spans="1:10" ht="24.4" customHeight="1">
      <c r="A136" s="45"/>
      <c r="B136" s="96" t="s">
        <v>174</v>
      </c>
      <c r="C136" s="98"/>
      <c r="D136" s="98"/>
      <c r="E136" s="98"/>
      <c r="F136" s="98"/>
      <c r="G136" s="98"/>
      <c r="H136" s="131"/>
      <c r="I136" s="131"/>
      <c r="J136" s="50"/>
    </row>
    <row r="137" spans="1:10" ht="24.4" customHeight="1">
      <c r="A137" s="45"/>
      <c r="B137" s="96" t="s">
        <v>175</v>
      </c>
      <c r="C137" s="98"/>
      <c r="D137" s="98"/>
      <c r="E137" s="98"/>
      <c r="F137" s="98"/>
      <c r="G137" s="98"/>
      <c r="H137" s="131"/>
      <c r="I137" s="131"/>
      <c r="J137" s="50"/>
    </row>
    <row r="138" spans="1:10" ht="24.6" customHeight="1">
      <c r="A138" s="45"/>
      <c r="B138" s="98" t="s">
        <v>176</v>
      </c>
      <c r="C138" s="98"/>
      <c r="D138" s="98"/>
      <c r="E138" s="98"/>
      <c r="F138" s="98"/>
      <c r="G138" s="125" t="s">
        <v>177</v>
      </c>
      <c r="H138" s="125"/>
      <c r="I138" s="126"/>
      <c r="J138" s="46">
        <f>H135+H136+H137</f>
        <v>0</v>
      </c>
    </row>
    <row r="139" spans="1:10" ht="30.75" customHeight="1">
      <c r="A139" s="138" t="s">
        <v>109</v>
      </c>
      <c r="B139" s="139"/>
      <c r="C139" s="139"/>
      <c r="D139" s="139"/>
      <c r="E139" s="139"/>
      <c r="F139" s="139"/>
      <c r="G139" s="140"/>
      <c r="H139" s="149">
        <f>(J130-J131)*0.2</f>
        <v>0</v>
      </c>
      <c r="I139" s="252"/>
      <c r="J139" s="75" t="s">
        <v>178</v>
      </c>
    </row>
    <row r="140" spans="1:10" ht="24.4" customHeight="1">
      <c r="A140" s="45" t="s">
        <v>179</v>
      </c>
      <c r="B140" s="132" t="s">
        <v>111</v>
      </c>
      <c r="C140" s="132"/>
      <c r="D140" s="132"/>
      <c r="E140" s="132"/>
      <c r="F140" s="132"/>
      <c r="G140" s="132"/>
      <c r="H140" s="132"/>
      <c r="I140" s="133"/>
      <c r="J140" s="3"/>
    </row>
    <row r="141" spans="1:10" ht="24.4" customHeight="1">
      <c r="A141" s="45" t="s">
        <v>180</v>
      </c>
      <c r="B141" s="132" t="s">
        <v>113</v>
      </c>
      <c r="C141" s="132"/>
      <c r="D141" s="132"/>
      <c r="E141" s="132"/>
      <c r="F141" s="132"/>
      <c r="G141" s="132"/>
      <c r="H141" s="132"/>
      <c r="I141" s="133"/>
      <c r="J141" s="3"/>
    </row>
    <row r="142" spans="1:10" ht="24.4" customHeight="1">
      <c r="A142" s="45" t="s">
        <v>181</v>
      </c>
      <c r="B142" s="98" t="s">
        <v>182</v>
      </c>
      <c r="C142" s="98"/>
      <c r="D142" s="98"/>
      <c r="E142" s="98"/>
      <c r="F142" s="98"/>
      <c r="G142" s="120"/>
      <c r="H142" s="121"/>
      <c r="I142" s="122" t="s">
        <v>252</v>
      </c>
      <c r="J142" s="46">
        <f>J131+J132+J133+J134+J138+J140+J141</f>
        <v>0</v>
      </c>
    </row>
    <row r="143" spans="1:10" ht="20.25" customHeight="1">
      <c r="A143" s="127" t="s">
        <v>183</v>
      </c>
      <c r="B143" s="127"/>
      <c r="C143" s="127"/>
      <c r="D143" s="127"/>
      <c r="E143" s="127"/>
      <c r="F143" s="127"/>
      <c r="G143" s="127"/>
      <c r="H143" s="127"/>
      <c r="I143" s="127"/>
      <c r="J143" s="127"/>
    </row>
    <row r="144" spans="1:10" ht="24.4" customHeight="1">
      <c r="A144" s="47" t="s">
        <v>184</v>
      </c>
      <c r="B144" s="132" t="s">
        <v>118</v>
      </c>
      <c r="C144" s="132"/>
      <c r="D144" s="132"/>
      <c r="E144" s="132"/>
      <c r="F144" s="132"/>
      <c r="G144" s="132"/>
      <c r="H144" s="132"/>
      <c r="I144" s="133"/>
      <c r="J144" s="11"/>
    </row>
    <row r="145" spans="1:16" ht="24.4" customHeight="1">
      <c r="A145" s="45" t="s">
        <v>185</v>
      </c>
      <c r="B145" s="132" t="s">
        <v>186</v>
      </c>
      <c r="C145" s="132"/>
      <c r="D145" s="132"/>
      <c r="E145" s="132"/>
      <c r="F145" s="132"/>
      <c r="G145" s="132"/>
      <c r="H145" s="132"/>
      <c r="I145" s="133"/>
      <c r="J145" s="3"/>
    </row>
    <row r="146" spans="1:16" ht="24.4" customHeight="1">
      <c r="A146" s="45" t="s">
        <v>187</v>
      </c>
      <c r="B146" s="132" t="s">
        <v>188</v>
      </c>
      <c r="C146" s="132"/>
      <c r="D146" s="132"/>
      <c r="E146" s="132"/>
      <c r="F146" s="132"/>
      <c r="G146" s="132"/>
      <c r="H146" s="132"/>
      <c r="I146" s="133"/>
      <c r="J146" s="3"/>
    </row>
    <row r="147" spans="1:16" ht="24.4" customHeight="1">
      <c r="A147" s="45" t="s">
        <v>189</v>
      </c>
      <c r="B147" s="132" t="s">
        <v>190</v>
      </c>
      <c r="C147" s="132"/>
      <c r="D147" s="132"/>
      <c r="E147" s="132"/>
      <c r="F147" s="132"/>
      <c r="G147" s="132"/>
      <c r="H147" s="132"/>
      <c r="I147" s="133"/>
      <c r="J147" s="3"/>
    </row>
    <row r="148" spans="1:16" ht="24.4" customHeight="1">
      <c r="A148" s="45" t="s">
        <v>191</v>
      </c>
      <c r="B148" s="132" t="s">
        <v>129</v>
      </c>
      <c r="C148" s="132"/>
      <c r="D148" s="132"/>
      <c r="E148" s="132"/>
      <c r="F148" s="132"/>
      <c r="G148" s="132"/>
      <c r="H148" s="132"/>
      <c r="I148" s="133"/>
      <c r="J148" s="3"/>
    </row>
    <row r="149" spans="1:16" ht="24.4" customHeight="1">
      <c r="A149" s="45" t="s">
        <v>192</v>
      </c>
      <c r="B149" s="99" t="s">
        <v>193</v>
      </c>
      <c r="C149" s="100"/>
      <c r="D149" s="100"/>
      <c r="E149" s="100"/>
      <c r="F149" s="100"/>
      <c r="G149" s="100"/>
      <c r="H149" s="125" t="s">
        <v>194</v>
      </c>
      <c r="I149" s="126"/>
      <c r="J149" s="46">
        <f>J130</f>
        <v>0</v>
      </c>
    </row>
    <row r="150" spans="1:16" ht="24.4" customHeight="1">
      <c r="A150" s="47" t="s">
        <v>195</v>
      </c>
      <c r="B150" s="238" t="s">
        <v>196</v>
      </c>
      <c r="C150" s="238"/>
      <c r="D150" s="238"/>
      <c r="E150" s="238"/>
      <c r="F150" s="238"/>
      <c r="G150" s="238"/>
      <c r="H150" s="125" t="s">
        <v>197</v>
      </c>
      <c r="I150" s="126"/>
      <c r="J150" s="46">
        <f>J144+J145+J146+J147+J148+J149</f>
        <v>0</v>
      </c>
    </row>
    <row r="151" spans="1:16" ht="24.4" customHeight="1">
      <c r="A151" s="33" t="s">
        <v>198</v>
      </c>
      <c r="B151" s="100" t="s">
        <v>199</v>
      </c>
      <c r="C151" s="100"/>
      <c r="D151" s="100"/>
      <c r="E151" s="100"/>
      <c r="F151" s="100"/>
      <c r="G151" s="100"/>
      <c r="H151" s="162"/>
      <c r="I151" s="163"/>
      <c r="J151" s="50"/>
    </row>
    <row r="152" spans="1:16" ht="24.4" customHeight="1">
      <c r="A152" s="33"/>
      <c r="B152" s="100" t="s">
        <v>200</v>
      </c>
      <c r="C152" s="100"/>
      <c r="D152" s="100"/>
      <c r="E152" s="100"/>
      <c r="F152" s="100"/>
      <c r="G152" s="100"/>
      <c r="H152" s="162"/>
      <c r="I152" s="163"/>
      <c r="J152" s="50"/>
    </row>
    <row r="153" spans="1:16" ht="24.4" customHeight="1">
      <c r="A153" s="33"/>
      <c r="B153" s="100" t="s">
        <v>201</v>
      </c>
      <c r="C153" s="100"/>
      <c r="D153" s="100"/>
      <c r="E153" s="100"/>
      <c r="F153" s="100"/>
      <c r="G153" s="100"/>
      <c r="H153" s="162"/>
      <c r="I153" s="163"/>
      <c r="J153" s="50"/>
    </row>
    <row r="154" spans="1:16" ht="24.4" customHeight="1">
      <c r="A154" s="47"/>
      <c r="B154" s="99" t="s">
        <v>202</v>
      </c>
      <c r="C154" s="99"/>
      <c r="D154" s="99"/>
      <c r="E154" s="99"/>
      <c r="F154" s="99"/>
      <c r="G154" s="125" t="s">
        <v>253</v>
      </c>
      <c r="H154" s="125"/>
      <c r="I154" s="126"/>
      <c r="J154" s="46">
        <f>H151+H152-H153</f>
        <v>0</v>
      </c>
    </row>
    <row r="155" spans="1:16" ht="24.4" customHeight="1">
      <c r="A155" s="45" t="s">
        <v>203</v>
      </c>
      <c r="B155" s="132" t="s">
        <v>204</v>
      </c>
      <c r="C155" s="132"/>
      <c r="D155" s="132"/>
      <c r="E155" s="132"/>
      <c r="F155" s="132"/>
      <c r="G155" s="132"/>
      <c r="H155" s="132"/>
      <c r="I155" s="133"/>
      <c r="J155" s="3"/>
    </row>
    <row r="156" spans="1:16" ht="24.4" customHeight="1">
      <c r="A156" s="45" t="s">
        <v>205</v>
      </c>
      <c r="B156" s="132" t="s">
        <v>259</v>
      </c>
      <c r="C156" s="132"/>
      <c r="D156" s="132"/>
      <c r="E156" s="132"/>
      <c r="F156" s="132"/>
      <c r="G156" s="132"/>
      <c r="H156" s="132"/>
      <c r="I156" s="133"/>
      <c r="J156" s="3"/>
    </row>
    <row r="157" spans="1:16" ht="24.4" customHeight="1">
      <c r="A157" s="45" t="s">
        <v>206</v>
      </c>
      <c r="B157" s="132" t="s">
        <v>148</v>
      </c>
      <c r="C157" s="132"/>
      <c r="D157" s="132"/>
      <c r="E157" s="132"/>
      <c r="F157" s="132"/>
      <c r="G157" s="132"/>
      <c r="H157" s="132"/>
      <c r="I157" s="133"/>
      <c r="J157" s="3"/>
      <c r="K157" s="151"/>
      <c r="L157" s="151"/>
      <c r="M157" s="151"/>
      <c r="N157" s="151"/>
      <c r="O157" s="151"/>
      <c r="P157" s="151"/>
    </row>
    <row r="158" spans="1:16" ht="24.4" customHeight="1">
      <c r="A158" s="45" t="s">
        <v>207</v>
      </c>
      <c r="B158" s="132" t="s">
        <v>208</v>
      </c>
      <c r="C158" s="132"/>
      <c r="D158" s="132"/>
      <c r="E158" s="132"/>
      <c r="F158" s="132"/>
      <c r="G158" s="132"/>
      <c r="H158" s="97"/>
      <c r="I158" s="122" t="s">
        <v>209</v>
      </c>
      <c r="J158" s="46">
        <f>J142</f>
        <v>0</v>
      </c>
      <c r="K158" s="101"/>
      <c r="L158" s="101"/>
      <c r="M158" s="101"/>
      <c r="N158" s="101"/>
      <c r="O158" s="101"/>
      <c r="P158" s="101"/>
    </row>
    <row r="159" spans="1:16" ht="24.4" customHeight="1">
      <c r="A159" s="33" t="s">
        <v>210</v>
      </c>
      <c r="B159" s="238" t="s">
        <v>211</v>
      </c>
      <c r="C159" s="238"/>
      <c r="D159" s="238"/>
      <c r="E159" s="238"/>
      <c r="F159" s="238"/>
      <c r="G159" s="98"/>
      <c r="H159" s="102"/>
      <c r="I159" s="122" t="s">
        <v>254</v>
      </c>
      <c r="J159" s="46">
        <f>J154+J155+J156+J157+J158</f>
        <v>0</v>
      </c>
      <c r="K159" s="103"/>
      <c r="L159" s="103"/>
      <c r="M159" s="101"/>
      <c r="N159" s="101"/>
      <c r="O159" s="101"/>
      <c r="P159" s="101"/>
    </row>
    <row r="160" spans="1:16" ht="17.25" customHeight="1">
      <c r="A160" s="241" t="s">
        <v>212</v>
      </c>
      <c r="B160" s="160"/>
      <c r="C160" s="160"/>
      <c r="D160" s="160"/>
      <c r="E160" s="160"/>
      <c r="F160" s="160"/>
      <c r="G160" s="160"/>
      <c r="H160" s="160"/>
      <c r="I160" s="242"/>
      <c r="J160" s="243"/>
      <c r="K160" s="104"/>
      <c r="L160" s="104"/>
    </row>
    <row r="161" spans="1:12" ht="21.95" customHeight="1">
      <c r="A161" s="45" t="s">
        <v>213</v>
      </c>
      <c r="B161" s="160" t="s">
        <v>155</v>
      </c>
      <c r="C161" s="160"/>
      <c r="D161" s="160"/>
      <c r="E161" s="160"/>
      <c r="F161" s="98"/>
      <c r="G161" s="105"/>
      <c r="H161" s="239">
        <f>J150-J159</f>
        <v>0</v>
      </c>
      <c r="I161" s="240"/>
      <c r="J161" s="46"/>
      <c r="K161" s="106"/>
      <c r="L161" s="106"/>
    </row>
    <row r="162" spans="1:12">
      <c r="A162" s="61"/>
      <c r="B162" s="62" t="s">
        <v>65</v>
      </c>
      <c r="C162" s="63" t="str">
        <f>IF(E17="X","1ST",IF(F17="X","2ND",IF(G17="X","3RD",IF(H17="X","4TH","None"""))))</f>
        <v>None"</v>
      </c>
      <c r="D162" s="64" t="s">
        <v>19</v>
      </c>
      <c r="E162" s="65">
        <f>J17</f>
        <v>0</v>
      </c>
      <c r="F162" s="17" t="s">
        <v>66</v>
      </c>
      <c r="G162" s="63">
        <f>J21</f>
        <v>0</v>
      </c>
      <c r="H162" s="17" t="s">
        <v>67</v>
      </c>
      <c r="I162" s="158">
        <f>D21</f>
        <v>0</v>
      </c>
      <c r="J162" s="159"/>
    </row>
    <row r="163" spans="1:12">
      <c r="A163" s="68"/>
      <c r="B163" s="107"/>
      <c r="C163" s="108"/>
      <c r="D163" s="16"/>
      <c r="E163" s="20"/>
      <c r="F163" s="63"/>
      <c r="G163" s="20"/>
      <c r="H163" s="109"/>
      <c r="I163" s="110"/>
      <c r="J163" s="110"/>
    </row>
    <row r="164" spans="1:12" ht="20.25" customHeight="1">
      <c r="A164" s="127" t="s">
        <v>229</v>
      </c>
      <c r="B164" s="127"/>
      <c r="C164" s="127"/>
      <c r="D164" s="127"/>
      <c r="E164" s="127"/>
      <c r="F164" s="127"/>
      <c r="G164" s="127"/>
      <c r="H164" s="127"/>
      <c r="I164" s="127"/>
      <c r="J164" s="127"/>
    </row>
    <row r="165" spans="1:12" ht="24.75" customHeight="1">
      <c r="A165" s="111">
        <v>57</v>
      </c>
      <c r="B165" s="152" t="s">
        <v>214</v>
      </c>
      <c r="C165" s="152"/>
      <c r="D165" s="152"/>
      <c r="E165" s="152"/>
      <c r="F165" s="152"/>
      <c r="G165" s="152"/>
      <c r="H165" s="152"/>
      <c r="I165" s="152"/>
      <c r="J165" s="152"/>
    </row>
    <row r="166" spans="1:12" ht="24.75" customHeight="1">
      <c r="A166" s="112"/>
      <c r="B166" s="156" t="s">
        <v>215</v>
      </c>
      <c r="C166" s="156"/>
      <c r="D166" s="156"/>
      <c r="E166" s="156" t="s">
        <v>234</v>
      </c>
      <c r="F166" s="156"/>
      <c r="G166" s="156"/>
      <c r="H166" s="156"/>
      <c r="I166" s="156" t="s">
        <v>216</v>
      </c>
      <c r="J166" s="157"/>
    </row>
    <row r="167" spans="1:12">
      <c r="A167" s="112"/>
      <c r="B167" s="153" t="s">
        <v>217</v>
      </c>
      <c r="C167" s="153"/>
      <c r="D167" s="153"/>
      <c r="E167" s="153" t="s">
        <v>218</v>
      </c>
      <c r="F167" s="153"/>
      <c r="G167" s="153"/>
      <c r="H167" s="153"/>
      <c r="I167" s="153" t="s">
        <v>219</v>
      </c>
      <c r="J167" s="155"/>
    </row>
    <row r="168" spans="1:12" ht="24.75" customHeight="1">
      <c r="A168" s="92"/>
      <c r="B168" s="154" t="s">
        <v>220</v>
      </c>
      <c r="C168" s="154"/>
      <c r="D168" s="154"/>
      <c r="E168" s="154"/>
      <c r="F168" s="154"/>
      <c r="G168" s="154"/>
      <c r="H168" s="154"/>
      <c r="I168" s="154"/>
      <c r="J168" s="113"/>
    </row>
    <row r="169" spans="1:12" ht="24.75" customHeight="1">
      <c r="A169" s="88" t="s">
        <v>221</v>
      </c>
      <c r="B169" s="152" t="s">
        <v>233</v>
      </c>
      <c r="C169" s="152"/>
      <c r="D169" s="152"/>
      <c r="E169" s="152"/>
      <c r="F169" s="152"/>
      <c r="G169" s="152"/>
      <c r="H169" s="152"/>
      <c r="I169" s="152"/>
      <c r="J169" s="152"/>
    </row>
    <row r="170" spans="1:12" ht="24.75" customHeight="1">
      <c r="A170" s="33"/>
      <c r="B170" s="152"/>
      <c r="C170" s="152"/>
      <c r="D170" s="152"/>
      <c r="E170" s="152"/>
      <c r="F170" s="152"/>
      <c r="G170" s="152"/>
      <c r="H170" s="152"/>
      <c r="I170" s="152"/>
      <c r="J170" s="152"/>
    </row>
    <row r="171" spans="1:12" ht="24.75" customHeight="1">
      <c r="A171" s="33"/>
      <c r="B171" s="152"/>
      <c r="C171" s="152"/>
      <c r="D171" s="152"/>
      <c r="E171" s="152"/>
      <c r="F171" s="152"/>
      <c r="G171" s="152"/>
      <c r="H171" s="152"/>
      <c r="I171" s="152"/>
      <c r="J171" s="152"/>
    </row>
    <row r="172" spans="1:12" ht="24.75" customHeight="1">
      <c r="A172" s="33"/>
      <c r="B172" s="245" t="s">
        <v>222</v>
      </c>
      <c r="C172" s="246"/>
      <c r="D172" s="246"/>
      <c r="E172" s="246"/>
      <c r="F172" s="247"/>
      <c r="G172" s="244">
        <f>(J130-J131)*0.5%</f>
        <v>0</v>
      </c>
      <c r="H172" s="244"/>
      <c r="I172" s="248" t="s">
        <v>255</v>
      </c>
      <c r="J172" s="249"/>
    </row>
    <row r="173" spans="1:12" ht="48" customHeight="1">
      <c r="A173" s="33"/>
      <c r="B173" s="245" t="s">
        <v>230</v>
      </c>
      <c r="C173" s="246"/>
      <c r="D173" s="246"/>
      <c r="E173" s="246"/>
      <c r="F173" s="246"/>
      <c r="G173" s="246"/>
      <c r="H173" s="246"/>
      <c r="I173" s="246"/>
      <c r="J173" s="247"/>
    </row>
    <row r="174" spans="1:12" ht="24.75" customHeight="1">
      <c r="A174" s="33"/>
      <c r="B174" s="245" t="s">
        <v>257</v>
      </c>
      <c r="C174" s="246"/>
      <c r="D174" s="246"/>
      <c r="E174" s="246"/>
      <c r="F174" s="247"/>
      <c r="G174" s="244">
        <f>(J130-J131)*0.25%</f>
        <v>0</v>
      </c>
      <c r="H174" s="244"/>
      <c r="I174" s="265" t="s">
        <v>256</v>
      </c>
      <c r="J174" s="266"/>
    </row>
    <row r="175" spans="1:12" ht="40.5" customHeight="1" thickBot="1">
      <c r="A175" s="114"/>
      <c r="B175" s="267" t="s">
        <v>258</v>
      </c>
      <c r="C175" s="268"/>
      <c r="D175" s="268"/>
      <c r="E175" s="268"/>
      <c r="F175" s="268"/>
      <c r="G175" s="268"/>
      <c r="H175" s="268"/>
      <c r="I175" s="268"/>
      <c r="J175" s="269"/>
    </row>
    <row r="176" spans="1:12" ht="12.75" customHeight="1" thickBot="1">
      <c r="A176" s="114"/>
      <c r="G176" s="62"/>
      <c r="H176" s="62"/>
      <c r="I176" s="62"/>
      <c r="J176" s="115"/>
    </row>
    <row r="177" spans="1:10" ht="24.95" customHeight="1">
      <c r="A177" s="253" t="s">
        <v>223</v>
      </c>
      <c r="B177" s="254"/>
      <c r="C177" s="254"/>
      <c r="D177" s="254"/>
      <c r="E177" s="254"/>
      <c r="F177" s="254"/>
      <c r="G177" s="254"/>
      <c r="H177" s="254"/>
      <c r="I177" s="254"/>
      <c r="J177" s="255"/>
    </row>
    <row r="178" spans="1:10" ht="36" customHeight="1">
      <c r="A178" s="256"/>
      <c r="B178" s="257"/>
      <c r="C178" s="257"/>
      <c r="D178" s="257"/>
      <c r="E178" s="257"/>
      <c r="F178" s="257"/>
      <c r="G178" s="257"/>
      <c r="H178" s="116"/>
      <c r="I178" s="258"/>
      <c r="J178" s="259"/>
    </row>
    <row r="179" spans="1:10">
      <c r="A179" s="260" t="s">
        <v>224</v>
      </c>
      <c r="B179" s="261"/>
      <c r="C179" s="261"/>
      <c r="D179" s="261"/>
      <c r="E179" s="261"/>
      <c r="F179" s="261"/>
      <c r="G179" s="262" t="s">
        <v>225</v>
      </c>
      <c r="H179" s="263"/>
      <c r="I179" s="263"/>
      <c r="J179" s="264"/>
    </row>
    <row r="180" spans="1:10" ht="31.5" customHeight="1">
      <c r="A180" s="232" t="s">
        <v>226</v>
      </c>
      <c r="B180" s="233"/>
      <c r="C180" s="234"/>
      <c r="D180" s="234"/>
      <c r="E180" s="234"/>
      <c r="F180" s="234"/>
      <c r="G180" s="70" t="s">
        <v>227</v>
      </c>
      <c r="H180" s="235"/>
      <c r="I180" s="236"/>
      <c r="J180" s="237"/>
    </row>
    <row r="181" spans="1:10" ht="15.75" thickBot="1">
      <c r="A181" s="117"/>
      <c r="B181" s="118"/>
      <c r="C181" s="118"/>
      <c r="D181" s="118"/>
      <c r="E181" s="118"/>
      <c r="F181" s="118"/>
      <c r="G181" s="118"/>
      <c r="H181" s="118"/>
      <c r="I181" s="118"/>
      <c r="J181" s="119"/>
    </row>
    <row r="185" spans="1:10" ht="24.95" customHeight="1"/>
  </sheetData>
  <sheetProtection algorithmName="SHA-512" hashValue="9fac7ST3OwNQX7dzAqvCr9pDntMzxfVexpt+5wxDDSHWwH5RvfZ9vTawyWKcQsgv6G0QSupEOQe3X4E2zkKHWQ==" saltValue="WCOJP8IBGS/pKSnmPuSqWg==" spinCount="100000" sheet="1" objects="1" scenarios="1"/>
  <mergeCells count="233">
    <mergeCell ref="B44:E44"/>
    <mergeCell ref="F44:G44"/>
    <mergeCell ref="H44:I44"/>
    <mergeCell ref="B48:E48"/>
    <mergeCell ref="F48:G48"/>
    <mergeCell ref="H48:I48"/>
    <mergeCell ref="B42:F42"/>
    <mergeCell ref="B49:G49"/>
    <mergeCell ref="H49:I49"/>
    <mergeCell ref="F45:G45"/>
    <mergeCell ref="H45:I45"/>
    <mergeCell ref="B46:E46"/>
    <mergeCell ref="F46:G46"/>
    <mergeCell ref="H46:I46"/>
    <mergeCell ref="B47:G47"/>
    <mergeCell ref="H47:I47"/>
    <mergeCell ref="A107:H107"/>
    <mergeCell ref="I107:J107"/>
    <mergeCell ref="B108:G108"/>
    <mergeCell ref="H108:I108"/>
    <mergeCell ref="H105:I105"/>
    <mergeCell ref="B102:I102"/>
    <mergeCell ref="B103:I103"/>
    <mergeCell ref="B104:I104"/>
    <mergeCell ref="B106:F106"/>
    <mergeCell ref="F71:I71"/>
    <mergeCell ref="G78:I78"/>
    <mergeCell ref="F101:I101"/>
    <mergeCell ref="F111:I111"/>
    <mergeCell ref="F114:I114"/>
    <mergeCell ref="B69:G69"/>
    <mergeCell ref="B70:G70"/>
    <mergeCell ref="H77:I77"/>
    <mergeCell ref="H90:I90"/>
    <mergeCell ref="B73:G73"/>
    <mergeCell ref="H73:I73"/>
    <mergeCell ref="A72:J72"/>
    <mergeCell ref="A86:J86"/>
    <mergeCell ref="B100:G100"/>
    <mergeCell ref="G106:I106"/>
    <mergeCell ref="A97:J97"/>
    <mergeCell ref="B101:E101"/>
    <mergeCell ref="H99:I99"/>
    <mergeCell ref="H112:I112"/>
    <mergeCell ref="H76:I76"/>
    <mergeCell ref="I95:J95"/>
    <mergeCell ref="H100:I100"/>
    <mergeCell ref="B99:G99"/>
    <mergeCell ref="B74:G74"/>
    <mergeCell ref="B68:G68"/>
    <mergeCell ref="B54:G54"/>
    <mergeCell ref="H54:I54"/>
    <mergeCell ref="B55:G55"/>
    <mergeCell ref="H55:I55"/>
    <mergeCell ref="B56:G56"/>
    <mergeCell ref="H56:I56"/>
    <mergeCell ref="B60:G60"/>
    <mergeCell ref="B67:G67"/>
    <mergeCell ref="B57:G57"/>
    <mergeCell ref="H67:I67"/>
    <mergeCell ref="H68:I68"/>
    <mergeCell ref="B59:G59"/>
    <mergeCell ref="H57:I57"/>
    <mergeCell ref="H59:I59"/>
    <mergeCell ref="A64:J64"/>
    <mergeCell ref="A65:J65"/>
    <mergeCell ref="H66:I66"/>
    <mergeCell ref="H58:I58"/>
    <mergeCell ref="B58:G58"/>
    <mergeCell ref="B66:G66"/>
    <mergeCell ref="I62:J62"/>
    <mergeCell ref="A177:J177"/>
    <mergeCell ref="A178:G178"/>
    <mergeCell ref="I178:J178"/>
    <mergeCell ref="A179:F179"/>
    <mergeCell ref="G179:J179"/>
    <mergeCell ref="A119:H119"/>
    <mergeCell ref="I119:J119"/>
    <mergeCell ref="B120:E120"/>
    <mergeCell ref="H120:I120"/>
    <mergeCell ref="B155:I155"/>
    <mergeCell ref="B156:I156"/>
    <mergeCell ref="B174:F174"/>
    <mergeCell ref="G174:H174"/>
    <mergeCell ref="I174:J174"/>
    <mergeCell ref="B175:J175"/>
    <mergeCell ref="A128:J128"/>
    <mergeCell ref="B125:I125"/>
    <mergeCell ref="I126:J126"/>
    <mergeCell ref="H117:I117"/>
    <mergeCell ref="B117:G117"/>
    <mergeCell ref="A122:J122"/>
    <mergeCell ref="B123:I123"/>
    <mergeCell ref="B112:G112"/>
    <mergeCell ref="B113:G113"/>
    <mergeCell ref="B109:G109"/>
    <mergeCell ref="H109:I109"/>
    <mergeCell ref="H151:I151"/>
    <mergeCell ref="H139:I139"/>
    <mergeCell ref="B144:I144"/>
    <mergeCell ref="B115:I115"/>
    <mergeCell ref="B116:I116"/>
    <mergeCell ref="G118:I118"/>
    <mergeCell ref="H110:I110"/>
    <mergeCell ref="B111:E111"/>
    <mergeCell ref="B140:I140"/>
    <mergeCell ref="B141:I141"/>
    <mergeCell ref="H113:I113"/>
    <mergeCell ref="B110:G110"/>
    <mergeCell ref="A180:B180"/>
    <mergeCell ref="C180:F180"/>
    <mergeCell ref="H180:J180"/>
    <mergeCell ref="B158:G158"/>
    <mergeCell ref="B159:F159"/>
    <mergeCell ref="H161:I161"/>
    <mergeCell ref="A160:H160"/>
    <mergeCell ref="I160:J160"/>
    <mergeCell ref="B145:I145"/>
    <mergeCell ref="B146:I146"/>
    <mergeCell ref="B147:I147"/>
    <mergeCell ref="B148:I148"/>
    <mergeCell ref="H149:I149"/>
    <mergeCell ref="H150:I150"/>
    <mergeCell ref="H152:I152"/>
    <mergeCell ref="H153:I153"/>
    <mergeCell ref="G154:I154"/>
    <mergeCell ref="B157:I157"/>
    <mergeCell ref="B150:G150"/>
    <mergeCell ref="B169:J171"/>
    <mergeCell ref="G172:H172"/>
    <mergeCell ref="B172:F172"/>
    <mergeCell ref="I172:J172"/>
    <mergeCell ref="B173:J173"/>
    <mergeCell ref="B2:E8"/>
    <mergeCell ref="H2:J8"/>
    <mergeCell ref="A10:J10"/>
    <mergeCell ref="A11:J11"/>
    <mergeCell ref="A12:J12"/>
    <mergeCell ref="B14:D14"/>
    <mergeCell ref="B30:I30"/>
    <mergeCell ref="B31:I31"/>
    <mergeCell ref="A25:C25"/>
    <mergeCell ref="D25:F25"/>
    <mergeCell ref="G25:H25"/>
    <mergeCell ref="I25:J25"/>
    <mergeCell ref="A27:J27"/>
    <mergeCell ref="A22:C22"/>
    <mergeCell ref="D22:J22"/>
    <mergeCell ref="A23:C23"/>
    <mergeCell ref="D23:F23"/>
    <mergeCell ref="A24:C24"/>
    <mergeCell ref="D24:F24"/>
    <mergeCell ref="B15:D15"/>
    <mergeCell ref="B17:D17"/>
    <mergeCell ref="A19:J19"/>
    <mergeCell ref="A20:I20"/>
    <mergeCell ref="A21:C21"/>
    <mergeCell ref="D21:H21"/>
    <mergeCell ref="B53:G53"/>
    <mergeCell ref="H53:I53"/>
    <mergeCell ref="B36:G36"/>
    <mergeCell ref="H36:I36"/>
    <mergeCell ref="H37:I37"/>
    <mergeCell ref="H39:I39"/>
    <mergeCell ref="H40:I40"/>
    <mergeCell ref="B32:I32"/>
    <mergeCell ref="H24:J24"/>
    <mergeCell ref="B28:I28"/>
    <mergeCell ref="B29:I29"/>
    <mergeCell ref="B34:I34"/>
    <mergeCell ref="H33:I33"/>
    <mergeCell ref="H35:I35"/>
    <mergeCell ref="B43:F43"/>
    <mergeCell ref="B37:G37"/>
    <mergeCell ref="I50:J50"/>
    <mergeCell ref="A52:J52"/>
    <mergeCell ref="B38:G38"/>
    <mergeCell ref="H38:I38"/>
    <mergeCell ref="A41:J41"/>
    <mergeCell ref="H42:I42"/>
    <mergeCell ref="H43:I43"/>
    <mergeCell ref="K157:P157"/>
    <mergeCell ref="B165:J165"/>
    <mergeCell ref="E167:H167"/>
    <mergeCell ref="B168:I168"/>
    <mergeCell ref="I167:J167"/>
    <mergeCell ref="B166:D166"/>
    <mergeCell ref="E166:H166"/>
    <mergeCell ref="I166:J166"/>
    <mergeCell ref="B167:D167"/>
    <mergeCell ref="I162:J162"/>
    <mergeCell ref="B161:E161"/>
    <mergeCell ref="A164:J164"/>
    <mergeCell ref="H74:I74"/>
    <mergeCell ref="H75:I75"/>
    <mergeCell ref="G94:I94"/>
    <mergeCell ref="B92:I92"/>
    <mergeCell ref="B93:I93"/>
    <mergeCell ref="B87:G87"/>
    <mergeCell ref="H87:I87"/>
    <mergeCell ref="B88:G88"/>
    <mergeCell ref="H88:I88"/>
    <mergeCell ref="B89:G89"/>
    <mergeCell ref="H89:I89"/>
    <mergeCell ref="B90:G90"/>
    <mergeCell ref="B94:F94"/>
    <mergeCell ref="A91:G91"/>
    <mergeCell ref="H91:I91"/>
    <mergeCell ref="H84:I84"/>
    <mergeCell ref="H69:I69"/>
    <mergeCell ref="H70:I70"/>
    <mergeCell ref="H60:I60"/>
    <mergeCell ref="A143:J143"/>
    <mergeCell ref="A129:J129"/>
    <mergeCell ref="H135:I135"/>
    <mergeCell ref="H136:I136"/>
    <mergeCell ref="H137:I137"/>
    <mergeCell ref="B130:I130"/>
    <mergeCell ref="B131:I131"/>
    <mergeCell ref="B132:I132"/>
    <mergeCell ref="B76:G76"/>
    <mergeCell ref="B77:G77"/>
    <mergeCell ref="B75:G75"/>
    <mergeCell ref="G138:I138"/>
    <mergeCell ref="A79:J79"/>
    <mergeCell ref="H80:I80"/>
    <mergeCell ref="H81:I81"/>
    <mergeCell ref="H82:I82"/>
    <mergeCell ref="H83:I83"/>
    <mergeCell ref="H85:I85"/>
    <mergeCell ref="B133:I133"/>
    <mergeCell ref="B134:I134"/>
    <mergeCell ref="A139:G139"/>
  </mergeCells>
  <conditionalFormatting sqref="C50">
    <cfRule type="cellIs" dxfId="17" priority="14" operator="equal">
      <formula>"None"""</formula>
    </cfRule>
  </conditionalFormatting>
  <conditionalFormatting sqref="C62:C63">
    <cfRule type="cellIs" dxfId="16" priority="1" operator="equal">
      <formula>"None"""</formula>
    </cfRule>
  </conditionalFormatting>
  <conditionalFormatting sqref="C95 C126 C162">
    <cfRule type="cellIs" dxfId="15" priority="12" operator="equal">
      <formula>"None"""</formula>
    </cfRule>
  </conditionalFormatting>
  <conditionalFormatting sqref="E50 G50 I50:J50">
    <cfRule type="cellIs" dxfId="14" priority="15" operator="equal">
      <formula>0</formula>
    </cfRule>
  </conditionalFormatting>
  <conditionalFormatting sqref="E62:E63 G62:G63 I62:J63">
    <cfRule type="cellIs" dxfId="13" priority="2" operator="equal">
      <formula>0</formula>
    </cfRule>
  </conditionalFormatting>
  <conditionalFormatting sqref="G172:H172">
    <cfRule type="cellIs" dxfId="12" priority="3" operator="equal">
      <formula>0</formula>
    </cfRule>
  </conditionalFormatting>
  <conditionalFormatting sqref="G174:H174">
    <cfRule type="cellIs" dxfId="11" priority="5" operator="equal">
      <formula>0</formula>
    </cfRule>
  </conditionalFormatting>
  <conditionalFormatting sqref="H42:I42 H43:H44">
    <cfRule type="cellIs" dxfId="10" priority="6" operator="equal">
      <formula>0</formula>
    </cfRule>
  </conditionalFormatting>
  <conditionalFormatting sqref="H91:I91">
    <cfRule type="cellIs" dxfId="9" priority="18" operator="equal">
      <formula>0</formula>
    </cfRule>
  </conditionalFormatting>
  <conditionalFormatting sqref="H120:I120">
    <cfRule type="cellIs" dxfId="8" priority="22" operator="equal">
      <formula>0</formula>
    </cfRule>
  </conditionalFormatting>
  <conditionalFormatting sqref="H161:I161">
    <cfRule type="cellIs" dxfId="7" priority="20" operator="equal">
      <formula>0</formula>
    </cfRule>
  </conditionalFormatting>
  <conditionalFormatting sqref="H139:J139">
    <cfRule type="cellIs" dxfId="6" priority="16" operator="equal">
      <formula>0</formula>
    </cfRule>
  </conditionalFormatting>
  <conditionalFormatting sqref="J33 J35 J60 J71 J78 J90:J91 J94 J101 J105:J106 J111 J114 J117:J118">
    <cfRule type="cellIs" dxfId="5" priority="23" operator="equal">
      <formula>0</formula>
    </cfRule>
  </conditionalFormatting>
  <conditionalFormatting sqref="J39:J49 E95 G95 I95:J95 E126 G126 I126:J126 E162 G162 I162:J162">
    <cfRule type="cellIs" dxfId="4" priority="13" operator="equal">
      <formula>0</formula>
    </cfRule>
  </conditionalFormatting>
  <conditionalFormatting sqref="J85">
    <cfRule type="cellIs" dxfId="3" priority="8" operator="equal">
      <formula>0</formula>
    </cfRule>
  </conditionalFormatting>
  <conditionalFormatting sqref="J138 J142 J154">
    <cfRule type="cellIs" dxfId="2" priority="19" operator="equal">
      <formula>0</formula>
    </cfRule>
  </conditionalFormatting>
  <conditionalFormatting sqref="J149:J150">
    <cfRule type="cellIs" dxfId="1" priority="11" operator="equal">
      <formula>0</formula>
    </cfRule>
  </conditionalFormatting>
  <conditionalFormatting sqref="J158:J159">
    <cfRule type="cellIs" dxfId="0" priority="10" operator="equal">
      <formula>0</formula>
    </cfRule>
  </conditionalFormatting>
  <pageMargins left="0.7" right="0.7" top="0.7" bottom="0.7" header="0.3" footer="0.45"/>
  <pageSetup scale="80" fitToHeight="0" orientation="portrait" r:id="rId1"/>
  <headerFooter>
    <oddFooter>&amp;LPage &amp;P of &amp;N&amp;RRev. 04/01/2026</oddFooter>
  </headerFooter>
  <rowBreaks count="5" manualBreakCount="5">
    <brk id="49" max="16383" man="1"/>
    <brk id="60" max="9" man="1"/>
    <brk id="94" max="16383" man="1"/>
    <brk id="125" max="16383" man="1"/>
    <brk id="1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xdr:col>
                    <xdr:colOff>28575</xdr:colOff>
                    <xdr:row>165</xdr:row>
                    <xdr:rowOff>57150</xdr:rowOff>
                  </from>
                  <to>
                    <xdr:col>1</xdr:col>
                    <xdr:colOff>352425</xdr:colOff>
                    <xdr:row>165</xdr:row>
                    <xdr:rowOff>276225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28575</xdr:colOff>
                    <xdr:row>165</xdr:row>
                    <xdr:rowOff>285750</xdr:rowOff>
                  </from>
                  <to>
                    <xdr:col>1</xdr:col>
                    <xdr:colOff>352425</xdr:colOff>
                    <xdr:row>167</xdr:row>
                    <xdr:rowOff>19050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28575</xdr:colOff>
                    <xdr:row>167</xdr:row>
                    <xdr:rowOff>85725</xdr:rowOff>
                  </from>
                  <to>
                    <xdr:col>1</xdr:col>
                    <xdr:colOff>352425</xdr:colOff>
                    <xdr:row>167</xdr:row>
                    <xdr:rowOff>304800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447675</xdr:colOff>
                    <xdr:row>165</xdr:row>
                    <xdr:rowOff>38100</xdr:rowOff>
                  </from>
                  <to>
                    <xdr:col>4</xdr:col>
                    <xdr:colOff>657225</xdr:colOff>
                    <xdr:row>165</xdr:row>
                    <xdr:rowOff>247650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447675</xdr:colOff>
                    <xdr:row>165</xdr:row>
                    <xdr:rowOff>266700</xdr:rowOff>
                  </from>
                  <to>
                    <xdr:col>4</xdr:col>
                    <xdr:colOff>695325</xdr:colOff>
                    <xdr:row>167</xdr:row>
                    <xdr:rowOff>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7</xdr:col>
                    <xdr:colOff>590550</xdr:colOff>
                    <xdr:row>165</xdr:row>
                    <xdr:rowOff>47625</xdr:rowOff>
                  </from>
                  <to>
                    <xdr:col>8</xdr:col>
                    <xdr:colOff>47625</xdr:colOff>
                    <xdr:row>165</xdr:row>
                    <xdr:rowOff>276225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7</xdr:col>
                    <xdr:colOff>581025</xdr:colOff>
                    <xdr:row>165</xdr:row>
                    <xdr:rowOff>285750</xdr:rowOff>
                  </from>
                  <to>
                    <xdr:col>8</xdr:col>
                    <xdr:colOff>47625</xdr:colOff>
                    <xdr:row>167</xdr:row>
                    <xdr:rowOff>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1</xdr:col>
                    <xdr:colOff>28575</xdr:colOff>
                    <xdr:row>165</xdr:row>
                    <xdr:rowOff>57150</xdr:rowOff>
                  </from>
                  <to>
                    <xdr:col>1</xdr:col>
                    <xdr:colOff>361950</xdr:colOff>
                    <xdr:row>165</xdr:row>
                    <xdr:rowOff>285750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1</xdr:col>
                    <xdr:colOff>28575</xdr:colOff>
                    <xdr:row>165</xdr:row>
                    <xdr:rowOff>285750</xdr:rowOff>
                  </from>
                  <to>
                    <xdr:col>1</xdr:col>
                    <xdr:colOff>361950</xdr:colOff>
                    <xdr:row>167</xdr:row>
                    <xdr:rowOff>19050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1</xdr:col>
                    <xdr:colOff>28575</xdr:colOff>
                    <xdr:row>167</xdr:row>
                    <xdr:rowOff>85725</xdr:rowOff>
                  </from>
                  <to>
                    <xdr:col>1</xdr:col>
                    <xdr:colOff>361950</xdr:colOff>
                    <xdr:row>167</xdr:row>
                    <xdr:rowOff>304800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4</xdr:col>
                    <xdr:colOff>447675</xdr:colOff>
                    <xdr:row>165</xdr:row>
                    <xdr:rowOff>38100</xdr:rowOff>
                  </from>
                  <to>
                    <xdr:col>4</xdr:col>
                    <xdr:colOff>666750</xdr:colOff>
                    <xdr:row>165</xdr:row>
                    <xdr:rowOff>247650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4</xdr:col>
                    <xdr:colOff>447675</xdr:colOff>
                    <xdr:row>165</xdr:row>
                    <xdr:rowOff>266700</xdr:rowOff>
                  </from>
                  <to>
                    <xdr:col>4</xdr:col>
                    <xdr:colOff>704850</xdr:colOff>
                    <xdr:row>167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102</vt:lpstr>
      <vt:lpstr>'Form 102'!Print_Area</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Bledsoe, Jason (VDACS)</cp:lastModifiedBy>
  <cp:revision/>
  <cp:lastPrinted>2026-04-16T20:25:45Z</cp:lastPrinted>
  <dcterms:created xsi:type="dcterms:W3CDTF">2022-08-16T12:52:03Z</dcterms:created>
  <dcterms:modified xsi:type="dcterms:W3CDTF">2026-04-16T20:26:46Z</dcterms:modified>
  <cp:category/>
  <cp:contentStatus/>
</cp:coreProperties>
</file>